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680" activeTab="0"/>
  </bookViews>
  <sheets>
    <sheet name="راهنماي تكميل " sheetId="1" r:id="rId1"/>
    <sheet name="مشخصات مركز " sheetId="2" r:id="rId2"/>
    <sheet name="آمار و اطلاعات" sheetId="3" r:id="rId3"/>
    <sheet name="ساختار فيزيكي و شرايط بخش زايما" sheetId="4" r:id="rId4"/>
    <sheet name="تجهيزات بخش زايمان" sheetId="5" r:id="rId5"/>
    <sheet name="تجهيزات اتاق معاينه" sheetId="6" r:id="rId6"/>
    <sheet name="داروها" sheetId="7" r:id="rId7"/>
    <sheet name="آزمايشات" sheetId="8" r:id="rId8"/>
    <sheet name="نيروي انساني" sheetId="9" r:id="rId9"/>
    <sheet name="ترياژ و..." sheetId="10" r:id="rId10"/>
    <sheet name="تكريم مادر باردار" sheetId="11" r:id="rId11"/>
    <sheet name="اداره زايمان مادر كم خطر" sheetId="12" r:id="rId12"/>
    <sheet name="مراقبت هاي روتين نوزادان" sheetId="13" r:id="rId13"/>
    <sheet name="احياي نوزاد" sheetId="14" r:id="rId14"/>
    <sheet name="آموزش به مادر" sheetId="15" r:id="rId15"/>
    <sheet name="جدول امتيازات" sheetId="16" r:id="rId16"/>
  </sheets>
  <definedNames>
    <definedName name="_xlnm.Print_Titles" localSheetId="11">'اداره زايمان مادر كم خطر'!$106:$106</definedName>
    <definedName name="_xlnm.Print_Titles" localSheetId="7">'آزمايشات'!$5:$5</definedName>
    <definedName name="_xlnm.Print_Titles" localSheetId="14">'آموزش به مادر'!$54:$54</definedName>
    <definedName name="_xlnm.Print_Titles" localSheetId="5">'تجهيزات اتاق معاينه'!$43:$43</definedName>
    <definedName name="_xlnm.Print_Titles" localSheetId="4">'تجهيزات بخش زايمان'!$121:$121</definedName>
    <definedName name="_xlnm.Print_Titles" localSheetId="6">'داروها'!$5:$5</definedName>
    <definedName name="_xlnm.Print_Titles" localSheetId="3">'ساختار فيزيكي و شرايط بخش زايما'!$91:$91</definedName>
  </definedNames>
  <calcPr fullCalcOnLoad="1"/>
</workbook>
</file>

<file path=xl/sharedStrings.xml><?xml version="1.0" encoding="utf-8"?>
<sst xmlns="http://schemas.openxmlformats.org/spreadsheetml/2006/main" count="2340" uniqueCount="1649">
  <si>
    <t>مشخصات مركز</t>
  </si>
  <si>
    <t>قطب</t>
  </si>
  <si>
    <t>دانشگاه علوم پزشكي</t>
  </si>
  <si>
    <t>شهر/ شهرستان</t>
  </si>
  <si>
    <t>نام مركز</t>
  </si>
  <si>
    <t>شماره تلفن مركز</t>
  </si>
  <si>
    <t>نام و نام خانوادگي رييس مركز</t>
  </si>
  <si>
    <t>نام و نام خانوادگي مدير مركز</t>
  </si>
  <si>
    <t>نام و نام خانوادگي مدير پرستاري مركز</t>
  </si>
  <si>
    <t>نام و نام خانوادگي ماما مسئول بخش زايمان</t>
  </si>
  <si>
    <t>نام و نام خانوادگي رييس بخش زنان و زايمان</t>
  </si>
  <si>
    <t>بخش اول: آمار و اطلاعات</t>
  </si>
  <si>
    <t>1-1- شاخص هاي زايمان/ تولد</t>
  </si>
  <si>
    <t>تعداد كل مراجعين به اورژانس مامايي(اتاق معاينه)</t>
  </si>
  <si>
    <t>تعداد كل زايمان</t>
  </si>
  <si>
    <t>تعداد تولد زنده</t>
  </si>
  <si>
    <t>تعداد زايمان طبيعي</t>
  </si>
  <si>
    <r>
      <t>تعداد نوزادان كم وزن( وزن كمتر از 2500 گر</t>
    </r>
    <r>
      <rPr>
        <b/>
        <sz val="11"/>
        <rFont val="Arial"/>
        <family val="2"/>
      </rPr>
      <t>م و مساوي يا بيشتر از1500 گرم</t>
    </r>
    <r>
      <rPr>
        <b/>
        <sz val="11"/>
        <color indexed="8"/>
        <rFont val="Arial"/>
        <family val="2"/>
      </rPr>
      <t>)</t>
    </r>
  </si>
  <si>
    <r>
      <t>تعداد نوزادان خيلي كم وزن( وزن كمتر از 1500</t>
    </r>
    <r>
      <rPr>
        <b/>
        <sz val="11"/>
        <rFont val="Arial"/>
        <family val="2"/>
      </rPr>
      <t xml:space="preserve"> گرم و مساوي يا بيشتر از1000 گرم)</t>
    </r>
  </si>
  <si>
    <t>تعداد نوزادان بسياركم وزن( وزن كمتر از 1000گرم)</t>
  </si>
  <si>
    <t>تعداد زايمان هاي بيشتر از 32 و كمتر از37 هفته</t>
  </si>
  <si>
    <t>تعداد زايمان هاي بيشتر از 28 و كمتر از 32 هفته</t>
  </si>
  <si>
    <t>تعداد زايمان هاي بيشتر از 22 و كمتر از 28 هفته</t>
  </si>
  <si>
    <t xml:space="preserve">تعداد موارد احياء نوزاد در اتاق زايمان </t>
  </si>
  <si>
    <t xml:space="preserve">تعداد موارد احياء نوزاد در اتاق عمل </t>
  </si>
  <si>
    <t>تعداد مرگ و مير مادري</t>
  </si>
  <si>
    <t>متوسط زمان بستري براي زايمان طبيعي( روز)</t>
  </si>
  <si>
    <t>متوسط زمان بستري براي زايمان با وسيله( روز)</t>
  </si>
  <si>
    <t>متوسط زمان بستري براي سزارين( روز)</t>
  </si>
  <si>
    <t>تعداد مادران شركت كننده در كلاس هاي آمادگي براي زايمان</t>
  </si>
  <si>
    <t>تعداد نوزاد بالاي 37 هفته كه به ان اي سي يو فرستاده شده اند</t>
  </si>
  <si>
    <t>تعداد موارد مشاوره با استاد معين</t>
  </si>
  <si>
    <t>تعداد سزارين هاي انتخابي كمتر از 39 هفته حاملگي( شامل سزارين تكراري و غير تكراري)</t>
  </si>
  <si>
    <t>1-2-1- پنج علت اصلي مراجعه مادران به اورژانس زايمان</t>
  </si>
  <si>
    <t>1-2-2-پنج علت اصلي بستري مادران</t>
  </si>
  <si>
    <t>1-2-3- پنج علت اصلي بستري مجدد پس از زايمان</t>
  </si>
  <si>
    <r>
      <t>لطفا جهت تکمیل جدول زیراز آمار مربوط به سال قبل مرک</t>
    </r>
    <r>
      <rPr>
        <b/>
        <sz val="11"/>
        <color indexed="8"/>
        <rFont val="Arial"/>
        <family val="2"/>
      </rPr>
      <t>زاستفاده نمایید. در صورتي كه آمار سالیانه موجود نیست و آمار دوره زماني خاصي را ذکر می کنید، اين دوره زماني را مشخص نمایید.                    سال:                        دوره زماني:</t>
    </r>
  </si>
  <si>
    <t>1.1.1</t>
  </si>
  <si>
    <t>1.1.2</t>
  </si>
  <si>
    <t>1.1.3</t>
  </si>
  <si>
    <t>1.1.4</t>
  </si>
  <si>
    <t>1.1.5</t>
  </si>
  <si>
    <t>1.1.6</t>
  </si>
  <si>
    <t>1.1.7</t>
  </si>
  <si>
    <t>1.1.9</t>
  </si>
  <si>
    <t>1.1.10</t>
  </si>
  <si>
    <t>1.1.11</t>
  </si>
  <si>
    <t>1.1.12</t>
  </si>
  <si>
    <t>1.1.13</t>
  </si>
  <si>
    <t>1.1.14</t>
  </si>
  <si>
    <t>1.1.15</t>
  </si>
  <si>
    <t>1.1.16</t>
  </si>
  <si>
    <t>1.1.17</t>
  </si>
  <si>
    <t>1.1.18</t>
  </si>
  <si>
    <t>1.1.19</t>
  </si>
  <si>
    <t>1.1.20</t>
  </si>
  <si>
    <t>1.1.21</t>
  </si>
  <si>
    <t>1.1.22</t>
  </si>
  <si>
    <t>1.1.23</t>
  </si>
  <si>
    <t>1.1.24</t>
  </si>
  <si>
    <t>1.1.25</t>
  </si>
  <si>
    <t>1.1.26</t>
  </si>
  <si>
    <t>1.1.27</t>
  </si>
  <si>
    <t>1.1.28</t>
  </si>
  <si>
    <t>1.1.30</t>
  </si>
  <si>
    <t>1.1.31</t>
  </si>
  <si>
    <t>1.1.32</t>
  </si>
  <si>
    <t>1.1.33</t>
  </si>
  <si>
    <t>1.1.34</t>
  </si>
  <si>
    <t>1.1.35</t>
  </si>
  <si>
    <t>1.1.36</t>
  </si>
  <si>
    <t>1.1.37</t>
  </si>
  <si>
    <t>1.1.38</t>
  </si>
  <si>
    <t>1.1.39</t>
  </si>
  <si>
    <t>1.1.41</t>
  </si>
  <si>
    <t>1.1.42</t>
  </si>
  <si>
    <t>1.1.43</t>
  </si>
  <si>
    <t>1.1.44</t>
  </si>
  <si>
    <t>1.1.45</t>
  </si>
  <si>
    <t>1.1.46</t>
  </si>
  <si>
    <t>1.1.47</t>
  </si>
  <si>
    <t>1.1.48</t>
  </si>
  <si>
    <t>1.1.49</t>
  </si>
  <si>
    <t>1.2.1.1</t>
  </si>
  <si>
    <t>1.2.1.2</t>
  </si>
  <si>
    <t>1.2.1.3</t>
  </si>
  <si>
    <t>1.2.1.4</t>
  </si>
  <si>
    <t>1.2.1.5</t>
  </si>
  <si>
    <t>1.2.2.1</t>
  </si>
  <si>
    <t>1.2.2.2</t>
  </si>
  <si>
    <t>1.2.2.3</t>
  </si>
  <si>
    <t>1.2.2.4</t>
  </si>
  <si>
    <t>1.2.2.5</t>
  </si>
  <si>
    <t>1.2.3.1</t>
  </si>
  <si>
    <t>1.2.3.2</t>
  </si>
  <si>
    <t>1.2.3.3</t>
  </si>
  <si>
    <t>1.2.3.4</t>
  </si>
  <si>
    <t>1.2.3.5</t>
  </si>
  <si>
    <t>بخش دوم : منابع</t>
  </si>
  <si>
    <t>توضيحات</t>
  </si>
  <si>
    <t>2.1.1.1</t>
  </si>
  <si>
    <t>امكان ارتباط مستقل و مستقيم اورژانس زايمان با ورودي اصلي بيمارستان وجود دارد.</t>
  </si>
  <si>
    <t>2.1.1.2</t>
  </si>
  <si>
    <t>2.1.1.3</t>
  </si>
  <si>
    <t>به ازاي هر 3000 زايمان ساليانه يك تخت معاينه وجود دارد.</t>
  </si>
  <si>
    <t>2.1.1.4</t>
  </si>
  <si>
    <t>درموارد زايمان 1500 تا 3000 ساليانه يك تخت تحت نظر مامايي در اتاق معاينه وجود دارد.</t>
  </si>
  <si>
    <t>2.1.1.5</t>
  </si>
  <si>
    <t xml:space="preserve">در موارد زايمان بيش از 3000 در سال، يك اتاق تحت نظر مامايي وجود دارد. </t>
  </si>
  <si>
    <t>2.1.2.1</t>
  </si>
  <si>
    <t xml:space="preserve"> فضاي انتظارمتناسب با تعداد مراجعين  براي همراهان در نظر گرفته شده است.</t>
  </si>
  <si>
    <t>2.1.2.2</t>
  </si>
  <si>
    <t>حداقل يك سرويس بهداشتي زنانه، مردانه و معلولين در فضاي انتظار موجود است.</t>
  </si>
  <si>
    <t>2.1.2.3</t>
  </si>
  <si>
    <t>وسايل صوتي و تصويري و مجله در فضاي انتظار موجود است.</t>
  </si>
  <si>
    <t>2.1.2.4</t>
  </si>
  <si>
    <t>سيستم اطلاع رساني وضعيت مددجو موجود است.</t>
  </si>
  <si>
    <t>2.1.2.5</t>
  </si>
  <si>
    <t>آب سرد كن در فضاي انتظار موجود است.</t>
  </si>
  <si>
    <t>2.1.2.6</t>
  </si>
  <si>
    <t>صندلي به تعداد كافي در فضاي انتظار موجود است.</t>
  </si>
  <si>
    <t>2.1.3.1</t>
  </si>
  <si>
    <t xml:space="preserve">آيا بخش زايمان هم تراز بخش اورژانس است يا آسانسور جهت ارتباط اين دو وجود دارد؟ </t>
  </si>
  <si>
    <t>2.1.3.2</t>
  </si>
  <si>
    <t>2.1.3.3</t>
  </si>
  <si>
    <t xml:space="preserve">آيا بخش زايمان هم تراز اتاق عمل است يا آسانسور جهت ارتباط اين دو وجود دارد؟ </t>
  </si>
  <si>
    <t>2.1.3.4</t>
  </si>
  <si>
    <t>آيا ارتباط بخش زايمان و اتاق عمل از نوع ارتباط درجه يك( دسترسي در عرض سه دقيقه) است؟</t>
  </si>
  <si>
    <t>2.1.3.5</t>
  </si>
  <si>
    <t xml:space="preserve">آيا بخش زايمان هم تراز با بخش مراقبت هاي ويژه نوزادان است يا آسانسور جهت ارتباط اين دو وجود دارد؟ </t>
  </si>
  <si>
    <t>2.1.3.6</t>
  </si>
  <si>
    <t>آيا ارتباط بخش زايمان و بخش مراقبت هاي ويژه نوزادان از نوع ارتباط درجه يك( دسترسي در عرض سه دقيقه) است؟</t>
  </si>
  <si>
    <t>2.1.3.7</t>
  </si>
  <si>
    <t>آيا  ارتباط بخش زايمان با فضا هاي ايمن مانند پناهگاه ها و راه هاي فرار از نوع ارتباط درجه يك ( دسترسي در عرض سه دقيقه) است؟</t>
  </si>
  <si>
    <t>آيا تسهيلات زير در بخش زايمان وجود دارد؟</t>
  </si>
  <si>
    <t>2-1-4-1- در صورتي كه بخش از نوع LDR مي باشد، اين قسمت را تكميل نماييد:</t>
  </si>
  <si>
    <t>ايستگاه مامايي</t>
  </si>
  <si>
    <t>اتاق كنفرانس</t>
  </si>
  <si>
    <t>اتاق استراحت و تعويض لباس كاركنان</t>
  </si>
  <si>
    <t>اتاق درمان</t>
  </si>
  <si>
    <t>انبار بخش</t>
  </si>
  <si>
    <t>اتاق نگه داري وسايل تميز</t>
  </si>
  <si>
    <t>اتاق نگه داري وسايل كثيف</t>
  </si>
  <si>
    <t>محوطه براي وسايل شستشوي اتاق ها</t>
  </si>
  <si>
    <t>محوطه براي تعويض لباس مادر</t>
  </si>
  <si>
    <t>سرويس بهداشتي براي كاركنان</t>
  </si>
  <si>
    <t>سرويس بهداشتي براي مادران</t>
  </si>
  <si>
    <t>فضاي مناسب براي ويلچر و برانكارد</t>
  </si>
  <si>
    <t>اتاق ايزوله</t>
  </si>
  <si>
    <t>اتاق پره اكلامپسي</t>
  </si>
  <si>
    <t>2.1.5.1</t>
  </si>
  <si>
    <t>بخش تميز و  پاكيزه مي باشد.</t>
  </si>
  <si>
    <t>2.1.5.2</t>
  </si>
  <si>
    <t>كف بخش قابل شستشو مي باشد.</t>
  </si>
  <si>
    <t>2.1.5.3</t>
  </si>
  <si>
    <t>كف بخش از نظر جنس غير قابل نفوذ به آب و رطوبت مي باشد.</t>
  </si>
  <si>
    <t>2.1.5.4</t>
  </si>
  <si>
    <t>ديوار هاي بخش قابل شستشو مي باشد.</t>
  </si>
  <si>
    <t>2.1.5.5</t>
  </si>
  <si>
    <t>سرويس بهداشتي داراي توالت فرنگي مي باشد.</t>
  </si>
  <si>
    <t>2.1.5.6</t>
  </si>
  <si>
    <t>هریک ازاتاق ها  مجهز به دستشوئی(روشوئی)است.</t>
  </si>
  <si>
    <t>2.1.5.7</t>
  </si>
  <si>
    <t xml:space="preserve">سرويس بهداشتي تميز و سالم به تعداد كافي در اتاق هاي چند تخته(1 دستشويي به ازاي 4 تخت) در بخش وجود دارد. </t>
  </si>
  <si>
    <t>2.1.5.8</t>
  </si>
  <si>
    <t>حمام مناسب و به تعداد كافي در بخش وجود  وجود دارد.</t>
  </si>
  <si>
    <t>2.1.5.9</t>
  </si>
  <si>
    <t>هر تخت داراي تشك تميزمي باشد.</t>
  </si>
  <si>
    <t>2.1.5.10</t>
  </si>
  <si>
    <t>هر تخت داراي تشك سالم مي باشد.</t>
  </si>
  <si>
    <t>2.1.5.11</t>
  </si>
  <si>
    <t>حداقل فاصله از لبه كناري تخت تا اولين مانع 0/9 متراست.</t>
  </si>
  <si>
    <t>2.1.5.12</t>
  </si>
  <si>
    <t>كاركنان به سينك  براي شستشوي دست دسترسي دارند.</t>
  </si>
  <si>
    <t>2.1.5.13</t>
  </si>
  <si>
    <t>2.1.5.14</t>
  </si>
  <si>
    <t>بخش داراي اتاق ايزوله طبق اصول ايزولاسيون مي باشد.</t>
  </si>
  <si>
    <t>2.1.5.15</t>
  </si>
  <si>
    <t xml:space="preserve"> ملحفه تميزبه تعدادكافي دربخش وجوددارد.</t>
  </si>
  <si>
    <t>2.1.5.16</t>
  </si>
  <si>
    <t>در صورت وجود سيستم سنتي:</t>
  </si>
  <si>
    <t>2.1.6.1</t>
  </si>
  <si>
    <t>در اتاق ليبر 1 تخت به ازاي هر 500 زايمان ساليانه وجود دارد.</t>
  </si>
  <si>
    <t>2.1.6.2</t>
  </si>
  <si>
    <t>در اتاق زايمان 1 تخت به ازاي هر 1500 زايمان ساليانه وجود دارد.</t>
  </si>
  <si>
    <t>2.1.6.3</t>
  </si>
  <si>
    <t>در اتاق بهبودي پس از زايمان 1 تخت به ازاي هر 1000 زايمان ساليانه وجود دارد.</t>
  </si>
  <si>
    <t>2.1.6.4</t>
  </si>
  <si>
    <t>امتياز</t>
  </si>
  <si>
    <t>رديف</t>
  </si>
  <si>
    <t>عنوان</t>
  </si>
  <si>
    <t>2-1-1- اتاق معاينه يا اورژانس بيمارستان</t>
  </si>
  <si>
    <t>سقف امتياز</t>
  </si>
  <si>
    <t>2-1-2- فضاي انتظار بخش زايمان</t>
  </si>
  <si>
    <t>2-1-3- ارتباط بخش زايمان با ساير بخش ها</t>
  </si>
  <si>
    <t>2-1-4- اتسهيلات موجود در بخش</t>
  </si>
  <si>
    <t>2.1.4.1.1</t>
  </si>
  <si>
    <t>2.1.4.1.2</t>
  </si>
  <si>
    <t>2.1.4.1.3</t>
  </si>
  <si>
    <t>2.1.4.1.4</t>
  </si>
  <si>
    <t>2.1.4.1.5</t>
  </si>
  <si>
    <t>2.1.4.1.6</t>
  </si>
  <si>
    <t>2.1.4.1.7</t>
  </si>
  <si>
    <t>2.1.4.1.8</t>
  </si>
  <si>
    <t>2.1.4.1.9</t>
  </si>
  <si>
    <t>2.1.4.1.10</t>
  </si>
  <si>
    <t>2.1.4.1.11</t>
  </si>
  <si>
    <t>2.1.4.1.12</t>
  </si>
  <si>
    <t>2-1-4-5- در صورتي كه بخش از نوع سنتي مي باشد، اين قسمت را تكميل نماييد:</t>
  </si>
  <si>
    <t>2.1.4.5.1</t>
  </si>
  <si>
    <t>2.1.4.5.2</t>
  </si>
  <si>
    <t>2.1.4.5.3</t>
  </si>
  <si>
    <t>2.1.4.5.4</t>
  </si>
  <si>
    <t>2.1.4.5.5</t>
  </si>
  <si>
    <t>2.1.4.5.6</t>
  </si>
  <si>
    <t>2.1.4.5.7</t>
  </si>
  <si>
    <t>2.1.4.5.8</t>
  </si>
  <si>
    <t>2.1.4.5.9</t>
  </si>
  <si>
    <t>2.1.4.5.10</t>
  </si>
  <si>
    <t>2.1.4.5.11</t>
  </si>
  <si>
    <t>2.1.4.5.12</t>
  </si>
  <si>
    <t>2.1.4.5.13</t>
  </si>
  <si>
    <t>2.1.4.5.14</t>
  </si>
  <si>
    <t>2-1-5-شرايط بهداشتي بخش</t>
  </si>
  <si>
    <t xml:space="preserve">2-1-6-استاندارد بودن تعداد تخت های بخش زايمان   </t>
  </si>
  <si>
    <t>ادامه بخش دوم : منابع</t>
  </si>
  <si>
    <t>2-2-1- تجهيزات سرمايه اي</t>
  </si>
  <si>
    <t>2.2.1.1</t>
  </si>
  <si>
    <t>منبع روشنايي قابل تنظيم</t>
  </si>
  <si>
    <t>2.2.1.2</t>
  </si>
  <si>
    <t>يخچال با ترمومتر</t>
  </si>
  <si>
    <t>2.2.1.3</t>
  </si>
  <si>
    <t>ترمومتر ديواري</t>
  </si>
  <si>
    <t>2.2.1.4</t>
  </si>
  <si>
    <t>ساعت ديواري</t>
  </si>
  <si>
    <t>2.2.1.5</t>
  </si>
  <si>
    <t>کپسول آتش نشانی سالم و با تاریخ معتبر</t>
  </si>
  <si>
    <t>2.2.1.6</t>
  </si>
  <si>
    <t>قفسه دارويي</t>
  </si>
  <si>
    <t>2.2.1.7</t>
  </si>
  <si>
    <t>جعبه نمایشX-Ray</t>
  </si>
  <si>
    <t>2.2.1.8</t>
  </si>
  <si>
    <r>
      <t>دستگاه</t>
    </r>
    <r>
      <rPr>
        <sz val="8"/>
        <color indexed="8"/>
        <rFont val="Arial"/>
        <family val="2"/>
      </rPr>
      <t> </t>
    </r>
    <r>
      <rPr>
        <sz val="12"/>
        <color indexed="8"/>
        <rFont val="Arial"/>
        <family val="2"/>
      </rPr>
      <t xml:space="preserve"> سونوگرافی پورتابل</t>
    </r>
  </si>
  <si>
    <t>2.2.1.9</t>
  </si>
  <si>
    <t>2.2.1.10</t>
  </si>
  <si>
    <t>2.2.1.11</t>
  </si>
  <si>
    <t>2.2.1.12</t>
  </si>
  <si>
    <t>2.2.1.13</t>
  </si>
  <si>
    <t>فلومتر براي اكسيژن</t>
  </si>
  <si>
    <t>2.2.1.14</t>
  </si>
  <si>
    <t>2.2.1.15</t>
  </si>
  <si>
    <t xml:space="preserve">تخت بستري با حفاظ </t>
  </si>
  <si>
    <t>2.2.1.16</t>
  </si>
  <si>
    <t>2.2.1.17</t>
  </si>
  <si>
    <t>2.2.1.18</t>
  </si>
  <si>
    <t xml:space="preserve"> چهار پایه کنار تخت</t>
  </si>
  <si>
    <t>2.2.1.19</t>
  </si>
  <si>
    <t>لاکر براي هر تخت</t>
  </si>
  <si>
    <t>2.2.1.20</t>
  </si>
  <si>
    <t>یک صندلی راحتی به ازاي هر تخت</t>
  </si>
  <si>
    <t>2.2.1.21</t>
  </si>
  <si>
    <t>دستگاه اندازه گیري فشارخون</t>
  </si>
  <si>
    <t>2.2.1.22</t>
  </si>
  <si>
    <t>گوشي</t>
  </si>
  <si>
    <t>2.2.1.23</t>
  </si>
  <si>
    <t>جعبه دفع وسایل تیز و برنده آلود(safety box)</t>
  </si>
  <si>
    <t>2.2.1.24</t>
  </si>
  <si>
    <t>سیستم تماس فوري(اعلام  كد)</t>
  </si>
  <si>
    <t>2.2.1.25</t>
  </si>
  <si>
    <t>زنگ فراخوان(nurse call)</t>
  </si>
  <si>
    <t>2.2.1.26</t>
  </si>
  <si>
    <t>گوشی مامایی/سونیک اید</t>
  </si>
  <si>
    <t>2.2.1.28</t>
  </si>
  <si>
    <t>پایه سرم</t>
  </si>
  <si>
    <t>2.2.1.30</t>
  </si>
  <si>
    <t>پايه سرم بلند</t>
  </si>
  <si>
    <t>2.2.1.31</t>
  </si>
  <si>
    <t>2.2.1.32</t>
  </si>
  <si>
    <t>آیینه براي مشاهده سیر زایمان مادر</t>
  </si>
  <si>
    <t>2.2.1.33</t>
  </si>
  <si>
    <t>2.2.1.34</t>
  </si>
  <si>
    <t>تابوره</t>
  </si>
  <si>
    <t>2.2.1.35</t>
  </si>
  <si>
    <t xml:space="preserve">پالس اکسی متری </t>
  </si>
  <si>
    <t>2.2.1.36</t>
  </si>
  <si>
    <t>گلوکومتر</t>
  </si>
  <si>
    <t>2.2.1.37</t>
  </si>
  <si>
    <t xml:space="preserve">ترازوی نوزاد </t>
  </si>
  <si>
    <t>2.2.1.38</t>
  </si>
  <si>
    <t xml:space="preserve">کات ایمن </t>
  </si>
  <si>
    <t>2.2.1.39</t>
  </si>
  <si>
    <t>2.2.1.40</t>
  </si>
  <si>
    <t>2.2.1.41</t>
  </si>
  <si>
    <t>میز كار يا ابزار و وسایل</t>
  </si>
  <si>
    <t>2.2.1.42</t>
  </si>
  <si>
    <t xml:space="preserve"> تلفن</t>
  </si>
  <si>
    <t>2.2.1.43</t>
  </si>
  <si>
    <t>رايانه</t>
  </si>
  <si>
    <t>2.2.1.44</t>
  </si>
  <si>
    <t>پرينتر</t>
  </si>
  <si>
    <t>2.2.1.45</t>
  </si>
  <si>
    <t>برانكارد</t>
  </si>
  <si>
    <t>ويلچر</t>
  </si>
  <si>
    <t>دستگاه ضدعفوني كننده بخش</t>
  </si>
  <si>
    <t>پمپ يا دوز سنج انفوزيون</t>
  </si>
  <si>
    <t xml:space="preserve">2-2- تجهيزات بخش زايمان </t>
  </si>
  <si>
    <t>2-2-2- لوازم غیر مصرفی</t>
  </si>
  <si>
    <t>2.2.2.1</t>
  </si>
  <si>
    <t xml:space="preserve">پک زایمان </t>
  </si>
  <si>
    <t>2.2.2.1.1</t>
  </si>
  <si>
    <t>قيچي صاف(يك عدد)</t>
  </si>
  <si>
    <t>2.2.2.1.2</t>
  </si>
  <si>
    <t>قيچي اپي زياتومي(يك عدد)</t>
  </si>
  <si>
    <t>2.2.2.1.3</t>
  </si>
  <si>
    <t>پنس هموستات(دو عدد)</t>
  </si>
  <si>
    <t>2.2.2.1.4</t>
  </si>
  <si>
    <t>شان(چهار عدد)</t>
  </si>
  <si>
    <t>2.2.2.1.5</t>
  </si>
  <si>
    <t>گالي پات( يك عدد)</t>
  </si>
  <si>
    <t>2.2.2.1.6</t>
  </si>
  <si>
    <t>رينگ فورسپس(يك عدد)</t>
  </si>
  <si>
    <t>2.2.2.1.7</t>
  </si>
  <si>
    <t>گان</t>
  </si>
  <si>
    <t>2.2.2.1.8</t>
  </si>
  <si>
    <t>گاز و پنبه</t>
  </si>
  <si>
    <t>2.2.2.1.9</t>
  </si>
  <si>
    <t>حوله تميز براي خشك كردن نوزاد(دو تا سه عدد)</t>
  </si>
  <si>
    <t>2.2.2.2</t>
  </si>
  <si>
    <t xml:space="preserve">ست ترمیم پارگی و اپی زیاتومی </t>
  </si>
  <si>
    <t>2.2.2.2.1</t>
  </si>
  <si>
    <t>قيچي ساده(يك عدد)</t>
  </si>
  <si>
    <t>2.2.2.2.2</t>
  </si>
  <si>
    <t>سوزنگير( يك عدد)</t>
  </si>
  <si>
    <t>2.2.2.2.3</t>
  </si>
  <si>
    <t>پنست( يك عدد)</t>
  </si>
  <si>
    <t>2.2.2.2.4</t>
  </si>
  <si>
    <t>2.2.2.2.5</t>
  </si>
  <si>
    <t>2.2.2.2.6</t>
  </si>
  <si>
    <t>دستكش استريل</t>
  </si>
  <si>
    <t>2.2.2.3</t>
  </si>
  <si>
    <t xml:space="preserve">ست کنترل دهانه رحم </t>
  </si>
  <si>
    <t>2.2.2.3.1</t>
  </si>
  <si>
    <t>والو(دو عدد)</t>
  </si>
  <si>
    <t>2.2.2.3.2</t>
  </si>
  <si>
    <t>رينگ فورسپس( دو عدد)</t>
  </si>
  <si>
    <t>2.2.2.3.3</t>
  </si>
  <si>
    <t>سوزن گير بلند( يك عدد)</t>
  </si>
  <si>
    <t>2.2.2.3.4</t>
  </si>
  <si>
    <t>پنست بلند بي دندانه( يك عدد)</t>
  </si>
  <si>
    <t>2.2.2.3.5</t>
  </si>
  <si>
    <t>پنس شستشو( يك عدد)</t>
  </si>
  <si>
    <t>2.2.2.3.6</t>
  </si>
  <si>
    <t>2.2.2.3.7</t>
  </si>
  <si>
    <t>2.2.2.3.8</t>
  </si>
  <si>
    <t>2.2.2.3.9</t>
  </si>
  <si>
    <t>2.2.2.3.10</t>
  </si>
  <si>
    <t>2.2.2.4</t>
  </si>
  <si>
    <t>ست سوندا‍ژ</t>
  </si>
  <si>
    <t>ست پره اكلامپسي</t>
  </si>
  <si>
    <t>ابا هادي پور چك شود.هواز: به جز ذكر شود.</t>
  </si>
  <si>
    <t>2.2.2.8</t>
  </si>
  <si>
    <t>پوار</t>
  </si>
  <si>
    <t>ست مخصوص اپيدورال</t>
  </si>
  <si>
    <t>پمپ انفوزيون</t>
  </si>
  <si>
    <t>ست مخصوص اسپاينال</t>
  </si>
  <si>
    <t>دستگاه PCEA</t>
  </si>
  <si>
    <t>انواع كاپ واكيوم</t>
  </si>
  <si>
    <r>
      <t>واکیوم</t>
    </r>
    <r>
      <rPr>
        <sz val="8"/>
        <color indexed="8"/>
        <rFont val="Arial"/>
        <family val="2"/>
      </rPr>
      <t> </t>
    </r>
  </si>
  <si>
    <t>چكمه</t>
  </si>
  <si>
    <t>2-2-3- لوازم مصرفي</t>
  </si>
  <si>
    <t>2.2.3.1</t>
  </si>
  <si>
    <t>2.2.3.2</t>
  </si>
  <si>
    <t>لوله بيني</t>
  </si>
  <si>
    <t>2.2.3.3</t>
  </si>
  <si>
    <t>كاتتر</t>
  </si>
  <si>
    <t>2.2.3.4</t>
  </si>
  <si>
    <t>ماسك</t>
  </si>
  <si>
    <t>2.2.3.5</t>
  </si>
  <si>
    <t>ست انفوزيون</t>
  </si>
  <si>
    <t>2.2.3.6</t>
  </si>
  <si>
    <t>ست تزريق خون</t>
  </si>
  <si>
    <t>2.2.3.7</t>
  </si>
  <si>
    <t xml:space="preserve">آنژيوكت </t>
  </si>
  <si>
    <t>2.2.3.8</t>
  </si>
  <si>
    <t>اسكالپ وين</t>
  </si>
  <si>
    <t>2.2.3.9</t>
  </si>
  <si>
    <t>سرنگ در اندازه هاي مختلف</t>
  </si>
  <si>
    <t>2.2.3.10</t>
  </si>
  <si>
    <t>كاتگوت كروميك صفر</t>
  </si>
  <si>
    <t>2.2.3.11</t>
  </si>
  <si>
    <t>كاتگوت كروميك دو صفر</t>
  </si>
  <si>
    <t>2.2.3.12</t>
  </si>
  <si>
    <t>كاتگوت كروميك سه صفر</t>
  </si>
  <si>
    <t>2.2.3.13</t>
  </si>
  <si>
    <t>کلامپ بندناف</t>
  </si>
  <si>
    <t>2.2.3.14</t>
  </si>
  <si>
    <t>2.2.3.15</t>
  </si>
  <si>
    <t>هپارين لاك</t>
  </si>
  <si>
    <t>2.2.3.16</t>
  </si>
  <si>
    <t xml:space="preserve">سوند نلاتون </t>
  </si>
  <si>
    <t>2.2.3.17</t>
  </si>
  <si>
    <t>سوند فولي</t>
  </si>
  <si>
    <t>2.2.3.18</t>
  </si>
  <si>
    <t>يورين بگ</t>
  </si>
  <si>
    <t>2.2.3.19</t>
  </si>
  <si>
    <t>انواع چسب</t>
  </si>
  <si>
    <t>2.2.3.20</t>
  </si>
  <si>
    <t xml:space="preserve">بتادين </t>
  </si>
  <si>
    <t>2.2.3.21</t>
  </si>
  <si>
    <t xml:space="preserve">بتادين اسكراب </t>
  </si>
  <si>
    <t>2.2.3.24</t>
  </si>
  <si>
    <t>آمنيوهوك</t>
  </si>
  <si>
    <t>2.2.3.26</t>
  </si>
  <si>
    <t xml:space="preserve">ترمومتر </t>
  </si>
  <si>
    <t>اسانس هاي معطر براي آروماتراپی</t>
  </si>
  <si>
    <t>روغن ماساژ</t>
  </si>
  <si>
    <t>داروهاي ضد فشارخون</t>
  </si>
  <si>
    <t>داروهاي ضد تشنج</t>
  </si>
  <si>
    <t>گلوكونات كلسيم</t>
  </si>
  <si>
    <t>airway</t>
  </si>
  <si>
    <t>tongue depressor</t>
  </si>
  <si>
    <t>2.2.2.5</t>
  </si>
  <si>
    <t>2.2.2.5.1</t>
  </si>
  <si>
    <t>2.2.2.5.2</t>
  </si>
  <si>
    <t>2.2.2.5.3</t>
  </si>
  <si>
    <t>2.2.2.5.4</t>
  </si>
  <si>
    <t>2.2.2.5.5</t>
  </si>
  <si>
    <t>2.2.2.8.2</t>
  </si>
  <si>
    <t>2.3.1.1</t>
  </si>
  <si>
    <t>2.3.1.2</t>
  </si>
  <si>
    <t>2.3.1.3</t>
  </si>
  <si>
    <t>2.3.1.4</t>
  </si>
  <si>
    <t>2.3.1.5</t>
  </si>
  <si>
    <t>2.3.1.6</t>
  </si>
  <si>
    <t>2.3.1.7</t>
  </si>
  <si>
    <t>2.3.1.8</t>
  </si>
  <si>
    <t>2.3.1.9</t>
  </si>
  <si>
    <t>2.3.1.10</t>
  </si>
  <si>
    <t>2.3.1.11</t>
  </si>
  <si>
    <t>2.3.1.12</t>
  </si>
  <si>
    <t>تخت معاينه</t>
  </si>
  <si>
    <t>2.3.1.13</t>
  </si>
  <si>
    <t>تخت ژنيكولوژي</t>
  </si>
  <si>
    <t>2.3.1.14</t>
  </si>
  <si>
    <t>2.3.1.15</t>
  </si>
  <si>
    <t>2.3.1.16</t>
  </si>
  <si>
    <t>2.3.1.17</t>
  </si>
  <si>
    <t>2.3.1.18</t>
  </si>
  <si>
    <t>سیستم تماس فوري)اعلام  كد)</t>
  </si>
  <si>
    <t>2.3.1.19</t>
  </si>
  <si>
    <t>2.3.1.20</t>
  </si>
  <si>
    <t>2.3.1.21</t>
  </si>
  <si>
    <t>2.3.1.22</t>
  </si>
  <si>
    <t>2.3.1.23</t>
  </si>
  <si>
    <t>ترازو</t>
  </si>
  <si>
    <t>سينك دستشويي</t>
  </si>
  <si>
    <t>پايه سرم سيار</t>
  </si>
  <si>
    <t>2.3.2.1</t>
  </si>
  <si>
    <t>2.3.2.2</t>
  </si>
  <si>
    <t xml:space="preserve">پک زایمان مطابق استاندارد </t>
  </si>
  <si>
    <t>2.3.2.3</t>
  </si>
  <si>
    <t>2.3.3.1</t>
  </si>
  <si>
    <t>2.3.3.2</t>
  </si>
  <si>
    <t>2.3.3.3</t>
  </si>
  <si>
    <t>2.3.3.4</t>
  </si>
  <si>
    <t>2.3.3.5</t>
  </si>
  <si>
    <t>2.3.3.6</t>
  </si>
  <si>
    <t>2.3.3.7</t>
  </si>
  <si>
    <t>2.3.3.8</t>
  </si>
  <si>
    <t>2.3.3.9</t>
  </si>
  <si>
    <t>ترمومتر دهانی</t>
  </si>
  <si>
    <t>جمع امتياز</t>
  </si>
  <si>
    <t>2-3-1- تجهيزات سرمايه اي</t>
  </si>
  <si>
    <t>2-3-3- لوازم مصرفي</t>
  </si>
  <si>
    <t>2-3-2- لوازم غیر مصرفی</t>
  </si>
  <si>
    <t>2.3.3.10</t>
  </si>
  <si>
    <t>2.3.3.11</t>
  </si>
  <si>
    <t>2.3.3.12</t>
  </si>
  <si>
    <t>ادامه بخش دوم: منابع</t>
  </si>
  <si>
    <t>2.6.1</t>
  </si>
  <si>
    <t>ABG</t>
  </si>
  <si>
    <t>Alkaline Phosphatase</t>
  </si>
  <si>
    <t>B-HCG</t>
  </si>
  <si>
    <t>Blood Suger</t>
  </si>
  <si>
    <t> BUN, Blood Urea</t>
  </si>
  <si>
    <t>Creatinine</t>
  </si>
  <si>
    <t>K</t>
  </si>
  <si>
    <t>Magnesium</t>
  </si>
  <si>
    <t xml:space="preserve">Na </t>
  </si>
  <si>
    <t>CBC</t>
  </si>
  <si>
    <t>ESR</t>
  </si>
  <si>
    <t>Prothrombin Time (PT)</t>
  </si>
  <si>
    <t>Activated Partial Thromboplastin Time(APTT)</t>
  </si>
  <si>
    <t>Fibrinogen</t>
  </si>
  <si>
    <t xml:space="preserve"> Bleeding time </t>
  </si>
  <si>
    <t>Microbiological staining(Gram stain</t>
  </si>
  <si>
    <t>Blood culture</t>
  </si>
  <si>
    <t>پذيرش و انجام</t>
  </si>
  <si>
    <t>ABO &amp;Rh typing</t>
  </si>
  <si>
    <r>
      <t>Blood Compatibility Testing (</t>
    </r>
    <r>
      <rPr>
        <sz val="11"/>
        <color indexed="8"/>
        <rFont val="Times New Roman"/>
        <family val="1"/>
      </rPr>
      <t>Cross match)</t>
    </r>
  </si>
  <si>
    <t xml:space="preserve">Direct &amp; Indirect Combs </t>
  </si>
  <si>
    <t>CRP</t>
  </si>
  <si>
    <t>Urinalysis (Complete)</t>
  </si>
  <si>
    <t xml:space="preserve">Pregnancy test </t>
  </si>
  <si>
    <t>Stool Exam (WBC, Occult blood, Parasite)</t>
  </si>
  <si>
    <t>Bilirubin (Total, Direct)</t>
  </si>
  <si>
    <t xml:space="preserve">Hbs-Ag &amp; Ab </t>
  </si>
  <si>
    <t>جمع امتياز:</t>
  </si>
  <si>
    <t xml:space="preserve">عنوان شغلي </t>
  </si>
  <si>
    <t xml:space="preserve">تعداد كل </t>
  </si>
  <si>
    <t xml:space="preserve">تعداد در شيفت صبح </t>
  </si>
  <si>
    <t xml:space="preserve">تعداد در شيفت عصر </t>
  </si>
  <si>
    <t xml:space="preserve">تعداد در شيفت شب </t>
  </si>
  <si>
    <t xml:space="preserve"> متخصص زنان و زايمان</t>
  </si>
  <si>
    <t>متخصص بيهوشي</t>
  </si>
  <si>
    <t xml:space="preserve">دستيار پزشك و رزيدنت </t>
  </si>
  <si>
    <t>ماما</t>
  </si>
  <si>
    <t>طرحي</t>
  </si>
  <si>
    <t>كمك بهيار</t>
  </si>
  <si>
    <t>منشي</t>
  </si>
  <si>
    <t>نيروي خدماتي</t>
  </si>
  <si>
    <t>متخصص زنان و زايمان</t>
  </si>
  <si>
    <t>تعداد نيروي مامائي موجود :</t>
  </si>
  <si>
    <t>تعداد نيروي مامائي مورد نياز بر اساس استاندارد اعتبار بخشي :</t>
  </si>
  <si>
    <t>2-3- تجهيزات اتاق معاينه</t>
  </si>
  <si>
    <t xml:space="preserve"> پوستر راهنماي ديواري و وسايل كمك شغلي جهت تشخيص موارد اورژانسي خطرناك در قسمت معاينه اورژانس وجود دارد.</t>
  </si>
  <si>
    <t>علت اصلي مراجعه مادر در پرونده ثبت مي شود.</t>
  </si>
  <si>
    <t>نتايج آزمايشات مذكور به موقع آماده مي شود.</t>
  </si>
  <si>
    <t>علت بستری مادر بر اساس اندیکاسیون هاي ذكر شده در راهنمای كشوري انجام زايمان طبيعي مي باشد .</t>
  </si>
  <si>
    <t>به مادر و همراه  در زمینه روند بستری اطلاعات داده می شود.</t>
  </si>
  <si>
    <t xml:space="preserve">جمع امتیاز </t>
  </si>
  <si>
    <t xml:space="preserve">ضربان قلب به مدت 60 ثانيه پس ازپايان انقباض رحمي چك مي شود. </t>
  </si>
  <si>
    <t>در صورت نبود امكان مانيتور دائم در بارداري پر خطر، در فاز فعال هر دو ساعت يك بار تراسه بيست دقيقه اي گرفته مي شود.</t>
  </si>
  <si>
    <t>استفاده از مانيتورينگ مداوم در صورت وجود شواهد خطر(ضربان قلب جنين بيشتراز160 و كمتر از 110،  دفع مكونيوم، شروع انفوزيون اكسي توسين و.. ) آغاز مي گردد.</t>
  </si>
  <si>
    <t>كاركناني كه مانيتورينگ مداوم را انجام مي دهند به درستي الگوهاي آن را تشخيص مي دهند و مي توانند نتايج را بر اساس راهنماي مخصوص تفسير آن ،در سه گروه طبیعی، غير طبيعي  و نگران کننده دسته بندي كنند.</t>
  </si>
  <si>
    <t>ثبت  تفسير نتايج مانيتورينگ مداوم به طور كامل انجام مي گردد(به تمام اجزا و الگوهاي آن اشاره مي شود).</t>
  </si>
  <si>
    <t>در صورت وجود نتيجه غير طبيعي و نگران کننده،يكي از روش هاي كمكي ارزيابي سلامت جنين مانند نمونه گيري از خون جنين،  تحريك سر/ ويبروكوستيك و ... انجام مي شود.</t>
  </si>
  <si>
    <t>دستگاه هاي مانيتورينگ مداوم، سالم و قابل استفاده هستند.</t>
  </si>
  <si>
    <t>تنظيمات روز و ساعت روي دستگاه صحيح است.</t>
  </si>
  <si>
    <t xml:space="preserve">پس از زايمان، برگه مانيتورهم به همراه برگه هاي ديگر پرونده بايگاني مي شود. </t>
  </si>
  <si>
    <t>مادران درحين انجام مانيتورينگ در وضعيت خوابيده به پشت قرار نمي گيرند.</t>
  </si>
  <si>
    <t xml:space="preserve">نحوه سنجش :  مشاهده سیر چهار مورد زايمان </t>
  </si>
  <si>
    <t xml:space="preserve"> وصل کردن سرم به طور روتین انجام نمی شود.</t>
  </si>
  <si>
    <t>از داروهايي كه شواهد علمي فوايد استفاده از آنها را اثبات نكرده اند مانند آتروپين، هيوسين و پرومتازين به طور روتين استفاده نمي شود.</t>
  </si>
  <si>
    <t>نمونه خون جهت تعيين هموگلوبين و هماتوكريت و در صورت نياز گروه خوني و ارهاش گرفته مي شود.</t>
  </si>
  <si>
    <t>مادر در حين ليبر در راه رفتن و انتخاب وضعيت مطلوب خود مختاراست.</t>
  </si>
  <si>
    <t>جهت تعيين قريب الوقوع بودن زايمان، به حالات مادر توجه مي شود.</t>
  </si>
  <si>
    <t>به مادر درمورد روند زايمان  آموزش داده مي شود.</t>
  </si>
  <si>
    <t xml:space="preserve">نحوه سنجش :  مشاهده سیر چهار مورد زايمان   </t>
  </si>
  <si>
    <t>ماما به مادر كمك مي كند تا راحت ترين وضعيت را پيدا كند و در آن وضعيت قرار گيرد.</t>
  </si>
  <si>
    <t>عامل زايمان قبل از انجام زايمان دست هاي خود را به طور صحيح مي شويد.</t>
  </si>
  <si>
    <t>علايم حياتي مادر حداقل يك بار در مرحله دوم زايمان كنترل مي شود.</t>
  </si>
  <si>
    <t>انقباضات رحمي هر 15 دقيقه يك بار كنترل مي شود.</t>
  </si>
  <si>
    <t>به طور كلامي و غير كلامي به مادر اطمينان خاطر داده مي شود و مورد حمايت قرار مي گيرد.</t>
  </si>
  <si>
    <t>مادر به طور روتين مجبور به زور زدن نمي شود.</t>
  </si>
  <si>
    <t>جهت انجام زايمان فشار روي شكم وارد نمي شود.</t>
  </si>
  <si>
    <t>اپي زياتومي به طور روتين انجام نمي شود( تنها در موارد زجر جنيني يا زايمان با وسيله یا درشت بودن جنین )</t>
  </si>
  <si>
    <t>پس از خروج سر، دور گردن از نظر وجود بند ناف چك مي شود.</t>
  </si>
  <si>
    <t>پس از خروج نوزاد به طور روتين معاينه داخلي رحم انجام نمي شود.</t>
  </si>
  <si>
    <t>نحوه سنجش : مشاهده سیر چهار مورد زايمان</t>
  </si>
  <si>
    <t>جهت اطمينان از اين كه جنين ديگري وجود ندارد، شكم لمس مي شود.</t>
  </si>
  <si>
    <t>به علايم جدا شدن جفت توجه مي شود.</t>
  </si>
  <si>
    <t>كشش كنترل شده بند ناف پس از كلامپ آن انجام می شود.</t>
  </si>
  <si>
    <t>جفت و پرده ها از نظر کامل بودن چک می شود.</t>
  </si>
  <si>
    <t>ماساژ رحمی داده می شود.</t>
  </si>
  <si>
    <t>نحوه سنجش :  مشاهده سیر چهار مورد زايمان</t>
  </si>
  <si>
    <t>ناحيه قدامي، خلفي و ديواره هاي واژن از نظر وجود پارگي يا وسعت اپي زياتومي بررسي مي شوند.</t>
  </si>
  <si>
    <t>جهت ترميم پارگي ها و اپي زياتومي بي حسي موضعي انجام مي شود.</t>
  </si>
  <si>
    <t>پارگي هاي كوچك در صورت عدم خونريزي ترميم نمي شوند.</t>
  </si>
  <si>
    <t>پس از زايمان ماده ضدعفوني روي پرينه ريخته نمي شود.</t>
  </si>
  <si>
    <t>پس از زايمان روي شكم مادر يخ گذاشته نمي شود.</t>
  </si>
  <si>
    <t>پس از زايمان به طور روتين سونداژ مثانه انجام نمي شود.</t>
  </si>
  <si>
    <t>به طور روتين دهانه رحم پس از زايمان كنترل نمي شود.</t>
  </si>
  <si>
    <t>مادر و نوزاد گرم نگه داشته مي شوند.</t>
  </si>
  <si>
    <t>از راحت بودن وضعيت مادر اطمينان حاصل مي شود.</t>
  </si>
  <si>
    <t>به مادر در مورد زمان از سر گيري مقاربت آموزش داده مي شود.</t>
  </si>
  <si>
    <t>به مادر در مورد نحوه شيردهي آموزش داده مي شود.</t>
  </si>
  <si>
    <t>به مادر در مورد تغذيه و مصرف مكمل هاي دارويي آموزش داده مي شود.</t>
  </si>
  <si>
    <t>به مادر در مورد علايم خطر مادري پس از زايمان آموزش داده مي شود.</t>
  </si>
  <si>
    <t>به مادر در مورد علايم خطر نوزادي آموزش داده مي شود.</t>
  </si>
  <si>
    <t>به مادر در مورد فاصله گذاري بين مواليد و روش هاي آن آموزش داده مي شود.</t>
  </si>
  <si>
    <t>ساكشن نوزاد به طور روتين انجام نمي شود.</t>
  </si>
  <si>
    <t>محل قطع بند ناف پانسمان(استفاده از گاز و بتادين) نمي شود.</t>
  </si>
  <si>
    <r>
      <t xml:space="preserve">خون گيري از بندناف در مواردي كه مادر داراي گروه خوني </t>
    </r>
    <r>
      <rPr>
        <sz val="12"/>
        <color indexed="8"/>
        <rFont val="Calibri"/>
        <family val="2"/>
      </rPr>
      <t>O</t>
    </r>
    <r>
      <rPr>
        <sz val="12"/>
        <color indexed="8"/>
        <rFont val="Arial"/>
        <family val="2"/>
      </rPr>
      <t xml:space="preserve"> يا منفي است،  توسط عامل زايمان انجام مي شود. </t>
    </r>
  </si>
  <si>
    <t>آپگار دقيقه پنجم تعيين و ثبت مي گردد.</t>
  </si>
  <si>
    <t>وسايل و تجهيزات احيا نوزاد مطابق با بسته خدمتي احيا نوزاد موجود است.</t>
  </si>
  <si>
    <t>تقسيم وظيفه در تيم احيا نوزاد به خوبي صورت مي گيرد.</t>
  </si>
  <si>
    <r>
      <t>·</t>
    </r>
    <r>
      <rPr>
        <sz val="7"/>
        <color indexed="8"/>
        <rFont val="Times New Roman"/>
        <family val="1"/>
      </rPr>
      <t xml:space="preserve">         </t>
    </r>
    <r>
      <rPr>
        <sz val="12"/>
        <color indexed="8"/>
        <rFont val="Arial"/>
        <family val="2"/>
      </rPr>
      <t>يك نفررهبر گروه و مسئول لوله گذاري</t>
    </r>
  </si>
  <si>
    <r>
      <t>·</t>
    </r>
    <r>
      <rPr>
        <sz val="7"/>
        <color indexed="8"/>
        <rFont val="Times New Roman"/>
        <family val="1"/>
      </rPr>
      <t xml:space="preserve">         </t>
    </r>
    <r>
      <rPr>
        <sz val="12"/>
        <color indexed="8"/>
        <rFont val="Arial"/>
        <family val="2"/>
      </rPr>
      <t>دونفر مسئول خارج كردن ترشحات، خشك كردن و دادن اكسيژن و تهويه با فشار مثبت و فشردن قفسه سينه تحت نظر رهبر گروه</t>
    </r>
  </si>
  <si>
    <r>
      <t>·</t>
    </r>
    <r>
      <rPr>
        <sz val="7"/>
        <color indexed="8"/>
        <rFont val="Times New Roman"/>
        <family val="1"/>
      </rPr>
      <t xml:space="preserve">         </t>
    </r>
    <r>
      <rPr>
        <sz val="12"/>
        <color indexed="8"/>
        <rFont val="Arial"/>
        <family val="2"/>
      </rPr>
      <t>يك نفر مسئول تجويز دارو و يا ثبت وقايع</t>
    </r>
  </si>
  <si>
    <t>جهت جلوگيري از اتلاف گرماي بدن يك حوله خشك روي نوزاد و كلاه روي سر نوزاد گذاشته مي شود.</t>
  </si>
  <si>
    <t>قبل از انجام زايمان، در مورد اهميت و چگونگي تماس پوست با پوست مادر و نوزاد بلافاصله پس از تولد و شروع تغذيه با شير مادر در ساعت اول پس از تولد با مادر گفتگو مي شود.</t>
  </si>
  <si>
    <t>مادر از لباس جلوباز استفاده مي كند.</t>
  </si>
  <si>
    <t>به طور روتين از وارمر استفاده نمي شود.</t>
  </si>
  <si>
    <t xml:space="preserve">جمع امتياز </t>
  </si>
  <si>
    <t xml:space="preserve">عنوان </t>
  </si>
  <si>
    <t xml:space="preserve">امتیاز کسب شده </t>
  </si>
  <si>
    <t>مادر به نوشيدن مايعات تشويق مي شود.</t>
  </si>
  <si>
    <t>در صورت تمايل مادر، از روش هاي كاهش درد استفاده مي شود.</t>
  </si>
  <si>
    <t>ارزيابي علائم حياتي در در فاز نهفته بستري هر 4 ساعت  يك بار انجام مي شود.</t>
  </si>
  <si>
    <t>ارزيابي علائم حياتي در فاز فعال هر 2 ساعت يك بار انجام مي شود.</t>
  </si>
  <si>
    <t xml:space="preserve">ارزيابي انقباضات رحم در فاز نهفته بستري، هر 60-30 دقيقه يك بار انجام مي شود. </t>
  </si>
  <si>
    <t>ارزيابي انقباضات رحم در فاز فعال، هر 30 دقيقه يك بار انجام مي شود.</t>
  </si>
  <si>
    <t>عامل زايمان از دستكش استريل استفاده مي كند.</t>
  </si>
  <si>
    <t>ضربان قلب جنين هر 15 دقيقه يك بار چك مي شود.</t>
  </si>
  <si>
    <t>در صورت قرار گرفتن مادر در وضعيت ليتوتومي مانور ريتگن اصلاح شده براي خروج سر انجام مي شود/ در صورت قرار گرفتن مادر در وضعيتUPRIGHT ، حمايت سر جنين انجام مي شود.</t>
  </si>
  <si>
    <t>بلافاصله پس از خروج كامل نوزاد،  10واحد سنتوسينون پس از تولد نوزاد به طور عضلاني تزریق می شود يا در صورت داشتن رگ باز 20 واحد اكسي توسين در هزار سي سي سرم ريخته شود.</t>
  </si>
  <si>
    <t>شان و لباس هاي خيس مادر تعويض مي شود.</t>
  </si>
  <si>
    <t>در صورت تمايل، به مادر نوشيدني گرم يا سرد داده مي شود.</t>
  </si>
  <si>
    <t>انواع سرم</t>
  </si>
  <si>
    <t>سرم رينگر لاكتات</t>
  </si>
  <si>
    <t>سرم رينگر</t>
  </si>
  <si>
    <t>سرم نرمال سالين تزريقي</t>
  </si>
  <si>
    <t>سرم نرمال سالين مخصوص شستشو</t>
  </si>
  <si>
    <t>سرم 1/3 2/3</t>
  </si>
  <si>
    <t>سرم دكستروز 10%</t>
  </si>
  <si>
    <t>آمپول اكسي توسين</t>
  </si>
  <si>
    <t>آمپول مترژين</t>
  </si>
  <si>
    <r>
      <t xml:space="preserve">آمپول </t>
    </r>
    <r>
      <rPr>
        <b/>
        <sz val="12"/>
        <color indexed="8"/>
        <rFont val="Calibri"/>
        <family val="2"/>
      </rPr>
      <t>PGF2</t>
    </r>
    <r>
      <rPr>
        <b/>
        <sz val="12"/>
        <color indexed="8"/>
        <rFont val="Arial"/>
        <family val="2"/>
      </rPr>
      <t>α</t>
    </r>
  </si>
  <si>
    <r>
      <t xml:space="preserve">شياف واژينال </t>
    </r>
    <r>
      <rPr>
        <b/>
        <sz val="12"/>
        <color indexed="8"/>
        <rFont val="Calibri"/>
        <family val="2"/>
      </rPr>
      <t>PGE1</t>
    </r>
    <r>
      <rPr>
        <b/>
        <sz val="12"/>
        <color indexed="8"/>
        <rFont val="Arial"/>
        <family val="2"/>
      </rPr>
      <t>(ميزوپروستول)</t>
    </r>
  </si>
  <si>
    <t>قرص متيل دوپا</t>
  </si>
  <si>
    <t>آمپول هيدرالازين</t>
  </si>
  <si>
    <t>داروهاي كنترل كننده تشنج</t>
  </si>
  <si>
    <t>آمپول ديازپام</t>
  </si>
  <si>
    <t>آمپول فني توئين</t>
  </si>
  <si>
    <t>ويال سولفات منيزيوم50%</t>
  </si>
  <si>
    <t>ويال سولفات منيزيوم 20%</t>
  </si>
  <si>
    <t>آمپول جنتامايسين</t>
  </si>
  <si>
    <t>ويال آمپي سيلين</t>
  </si>
  <si>
    <t>ويال كليندامايسين</t>
  </si>
  <si>
    <t>ويال وانكومايسين</t>
  </si>
  <si>
    <t>ويال سفازولين</t>
  </si>
  <si>
    <t>ويال سفترياكسون</t>
  </si>
  <si>
    <t>ويال مترونيدازول</t>
  </si>
  <si>
    <t>آمپول هيوسين</t>
  </si>
  <si>
    <t>قرص استامينوفن</t>
  </si>
  <si>
    <t>شياف ديكلوفناك/ ايندومتاسين</t>
  </si>
  <si>
    <t>آمپول پتدين</t>
  </si>
  <si>
    <t>داروهاي بي حسي</t>
  </si>
  <si>
    <t xml:space="preserve"> ليدوكائين1%</t>
  </si>
  <si>
    <t xml:space="preserve"> ليدوكائين2%</t>
  </si>
  <si>
    <t>اسپري ليدوكائين</t>
  </si>
  <si>
    <t>انسولين</t>
  </si>
  <si>
    <t>ويال انسولين رگولار</t>
  </si>
  <si>
    <t>ويال انسولينNPH</t>
  </si>
  <si>
    <t>آنتي دوت ها</t>
  </si>
  <si>
    <t>نالوكسان</t>
  </si>
  <si>
    <t>آمپول پرومتازين</t>
  </si>
  <si>
    <t>آمپول كلرپرومازين</t>
  </si>
  <si>
    <t>آمپول متوكلوپراميد</t>
  </si>
  <si>
    <t>آمپول بتامتازون</t>
  </si>
  <si>
    <t>آمپول دگزامتازون</t>
  </si>
  <si>
    <t xml:space="preserve"> آمپول متيل پردنيزولون</t>
  </si>
  <si>
    <t>ژل لوبريكانت</t>
  </si>
  <si>
    <t>بتادين</t>
  </si>
  <si>
    <t>شياف بيزاكوديل</t>
  </si>
  <si>
    <t>آمپول هپارين</t>
  </si>
  <si>
    <t>جداول خلاصه امتيازات بخش دوم : منابع</t>
  </si>
  <si>
    <t>2-1- جدول خلاصه امتياز ساختار فيزيكي</t>
  </si>
  <si>
    <t>شماره</t>
  </si>
  <si>
    <t xml:space="preserve">سقف امتیاز </t>
  </si>
  <si>
    <t xml:space="preserve">درصد امتياز كسب شده </t>
  </si>
  <si>
    <t>طراحي مداخلات</t>
  </si>
  <si>
    <t xml:space="preserve">توضيحات </t>
  </si>
  <si>
    <t xml:space="preserve"> 25% و كمتر</t>
  </si>
  <si>
    <t>26% - 50%</t>
  </si>
  <si>
    <t>51% - 75%</t>
  </si>
  <si>
    <t>76% - 100%</t>
  </si>
  <si>
    <t>نياز به اقدامات فوري</t>
  </si>
  <si>
    <t>نيازبه   اصلاحات اساسي</t>
  </si>
  <si>
    <t>نيازبه بهبود و ارتقاي مستمر فرايند ها</t>
  </si>
  <si>
    <t>نگهداري استانداردها در سطح مطلوب</t>
  </si>
  <si>
    <t>2.1.2</t>
  </si>
  <si>
    <t>فضاي انتظار بخش زايمان</t>
  </si>
  <si>
    <t>2.1.3</t>
  </si>
  <si>
    <t>ارتباط بخش زايمان با ساير بخش ها</t>
  </si>
  <si>
    <t>2.1.4</t>
  </si>
  <si>
    <t>تسهيلات موجود در بخش زايمان</t>
  </si>
  <si>
    <t>2.1.5</t>
  </si>
  <si>
    <t>شرايط بهداشتي بخش زايمان</t>
  </si>
  <si>
    <t>2.1.6</t>
  </si>
  <si>
    <t>استاندارد بودن تعداد تخت هاي زايمان</t>
  </si>
  <si>
    <t xml:space="preserve">جمع کل </t>
  </si>
  <si>
    <t>2-2- جدول خلاصه تجهيزات اتاق زايمان</t>
  </si>
  <si>
    <t>2.2.1</t>
  </si>
  <si>
    <t>تجهيزات سرمايه اي</t>
  </si>
  <si>
    <t>2.2.2</t>
  </si>
  <si>
    <t>لوازم غير مصرفي</t>
  </si>
  <si>
    <t>لوازم مصرفي</t>
  </si>
  <si>
    <t>2-3- جدول خلاصه امتیاز تجهيزات و لوازم اتاق معاينه</t>
  </si>
  <si>
    <t>2.3.1</t>
  </si>
  <si>
    <t>2.3.2</t>
  </si>
  <si>
    <t>2.3.3</t>
  </si>
  <si>
    <t>3.4.1</t>
  </si>
  <si>
    <t>سزارين اورژانس</t>
  </si>
  <si>
    <t>3.4.4</t>
  </si>
  <si>
    <t>3.4.5</t>
  </si>
  <si>
    <t>2-5- جدول خلاصه امتیاز داروهاي مورد نياز در بخش زايمان</t>
  </si>
  <si>
    <t>داروهاي بخش زايمان</t>
  </si>
  <si>
    <t>2-6- جدول خلاصه امتیاز آزمايشات</t>
  </si>
  <si>
    <t>آزمايشات</t>
  </si>
  <si>
    <t xml:space="preserve">3-1- جدول خلاصه امتیازمراقبت در ليبر و زايمان طبيعي </t>
  </si>
  <si>
    <t>تكريم مادر</t>
  </si>
  <si>
    <t>3.1.3</t>
  </si>
  <si>
    <t>حمايت در زمان ليبر</t>
  </si>
  <si>
    <t>3.1.4</t>
  </si>
  <si>
    <t>سمع متناوب قلب جنين</t>
  </si>
  <si>
    <t>3.1.5</t>
  </si>
  <si>
    <r>
      <t>كنترل جنين در حين ليبر مانيتورينگ مداوم ضربان قلب جنين و انقباضات مادر</t>
    </r>
    <r>
      <rPr>
        <sz val="12"/>
        <color indexed="8"/>
        <rFont val="Calibri"/>
        <family val="2"/>
      </rPr>
      <t>(CTG)</t>
    </r>
  </si>
  <si>
    <t>3.1.6</t>
  </si>
  <si>
    <t>پارتوگراف</t>
  </si>
  <si>
    <t>مراقبت مرحله اول زايمان</t>
  </si>
  <si>
    <t>3.1.8</t>
  </si>
  <si>
    <t>مراقبت مرحله دوم زايمان</t>
  </si>
  <si>
    <t>3.1.9</t>
  </si>
  <si>
    <t>مراقبت مرحله سوم زايمان</t>
  </si>
  <si>
    <t>3.1.10</t>
  </si>
  <si>
    <t>مراقبت مرحله چهارم  (پس از زايمان )</t>
  </si>
  <si>
    <t>3-2- جدول خلاصه امتیازمراقبت هاي روتين نوزادان</t>
  </si>
  <si>
    <t>3.2.1</t>
  </si>
  <si>
    <t>مراقبت هاي نوزاد بلافاصله پس از زايمان</t>
  </si>
  <si>
    <t>3.2.2</t>
  </si>
  <si>
    <t>احيا نوزاد</t>
  </si>
  <si>
    <t xml:space="preserve">3-3- جدول خلاصه امتیاز عوارض مادری </t>
  </si>
  <si>
    <t>3.3.1</t>
  </si>
  <si>
    <r>
      <rPr>
        <sz val="7"/>
        <color indexed="8"/>
        <rFont val="Times New Roman"/>
        <family val="1"/>
      </rPr>
      <t xml:space="preserve">    </t>
    </r>
    <r>
      <rPr>
        <b/>
        <sz val="12"/>
        <color indexed="8"/>
        <rFont val="Arial"/>
        <family val="2"/>
      </rPr>
      <t>خونريزي پس از زايمان</t>
    </r>
  </si>
  <si>
    <t>3.3.1.1</t>
  </si>
  <si>
    <t xml:space="preserve"> ارزيابي اوليه خونريزي پس از زايمان</t>
  </si>
  <si>
    <t>3.4.2</t>
  </si>
  <si>
    <t>3.4.3</t>
  </si>
  <si>
    <t>انديكاسيون هاي سزارين و سياست هاي كاهش شيوع نامناسب سزارين</t>
  </si>
  <si>
    <t>زمان سزارين و كسب رضايت آگاهانه</t>
  </si>
  <si>
    <t>فرايندهاي مربوط به انجام سزارين</t>
  </si>
  <si>
    <t>تكنيك سزارين</t>
  </si>
  <si>
    <t>3.4.6</t>
  </si>
  <si>
    <t>مراقبت از نوزاد پس از سزارين</t>
  </si>
  <si>
    <t>3.4.7</t>
  </si>
  <si>
    <t>مراقبت بلافاصله پس از عمل</t>
  </si>
  <si>
    <t>سرم دكستروز 5%</t>
  </si>
  <si>
    <t>سرم قندي نمكي</t>
  </si>
  <si>
    <t>لابتالول</t>
  </si>
  <si>
    <t>آب مقطر</t>
  </si>
  <si>
    <t>متخصص كودكان/نوزادان</t>
  </si>
  <si>
    <t>مادر به طور روتين  شيو نمي شود.</t>
  </si>
  <si>
    <t>مادر به طور روتين  انما نمي شود.</t>
  </si>
  <si>
    <t>مادر به طور روتين استيموله نمي شود.</t>
  </si>
  <si>
    <t>در صورت در دسترس نبودن اكسي توسين، 600 ميكرو گرم ميزوپروستول خوراكي استفاده مي شود.</t>
  </si>
  <si>
    <t>در صورت عدم نياز به احيا، كلامپ بندناف درعرض 30-120 ثانيه پس از تولد انجام مي شود.</t>
  </si>
  <si>
    <t>ضدعفوني كننده و گند زداها</t>
  </si>
  <si>
    <t>الكل</t>
  </si>
  <si>
    <t>ساير</t>
  </si>
  <si>
    <t>كورتيكواستروييدها</t>
  </si>
  <si>
    <t>حمام كردن نوزاد به مادر آموزش داده مي شود.</t>
  </si>
  <si>
    <t>مراقبت از بند ناف به مادر آموزش داده مي شود.</t>
  </si>
  <si>
    <t>خروجی اکسیژن به ازاي هر تخت/ كپسول اكسيژن</t>
  </si>
  <si>
    <t>خروجی ساکشن مرکزي به ازاي هر تخت/ دستگاه ساکشن پورتابل</t>
  </si>
  <si>
    <t>تخت زايمان كنترلي/معمولي</t>
  </si>
  <si>
    <t>خروجی اکسیژن به ازاي هر تخت/کپسول اکسیژن</t>
  </si>
  <si>
    <t>سقف امتیاز</t>
  </si>
  <si>
    <r>
      <t>سقف</t>
    </r>
    <r>
      <rPr>
        <b/>
        <sz val="11"/>
        <color indexed="8"/>
        <rFont val="Calibri"/>
        <family val="2"/>
      </rPr>
      <t xml:space="preserve"> </t>
    </r>
    <r>
      <rPr>
        <b/>
        <sz val="11"/>
        <color indexed="8"/>
        <rFont val="Arial"/>
        <family val="2"/>
      </rPr>
      <t>امتیاز</t>
    </r>
  </si>
  <si>
    <t>محافظ صورت يا عينك</t>
  </si>
  <si>
    <t>پيش بند پلاستيكي</t>
  </si>
  <si>
    <t>دستكش</t>
  </si>
  <si>
    <t>روكفشي</t>
  </si>
  <si>
    <t>ضد درد و اسپاسم ها</t>
  </si>
  <si>
    <t>در صورت وجود سيستم LDR،  يك تخت به ازاي هر 400 زايمان ساليانه وجود دارد.</t>
  </si>
  <si>
    <t xml:space="preserve">2-2-4-  لوازم محافظت كننده كاركنان </t>
  </si>
  <si>
    <t>2.2.4.1</t>
  </si>
  <si>
    <t>2.2.4.2</t>
  </si>
  <si>
    <t>2.2.4.3</t>
  </si>
  <si>
    <t>2.2.4.4</t>
  </si>
  <si>
    <t>2.2.4.5</t>
  </si>
  <si>
    <t>2.2.4.6</t>
  </si>
  <si>
    <t xml:space="preserve">ماده ضدعفوني كننده بخش </t>
  </si>
  <si>
    <t>SGOT</t>
  </si>
  <si>
    <t>دز صورت نياز به انتقال به اتاق مخصوص زايمان،‌مادر در زمان مناسب( مشاهده 4- 3 سانتي متر از سر جنين در مادر نولي پار و ديلاتاسيون 9-7 سانتي متر در مولتي پار)  منتقل مي شود.</t>
  </si>
  <si>
    <t>پرينه با سرم شستشو يا در صورت نياز به اپي زياتومي با بتادين شسته مي شود.</t>
  </si>
  <si>
    <t>مادر به تخليه مثانه تشويق مي شود.</t>
  </si>
  <si>
    <t xml:space="preserve">معاينه واژينال در فاز نهفته بستري، هر 4 ساعت يك بار انجام مي شود. </t>
  </si>
  <si>
    <t xml:space="preserve">معاينه واژينال در فاز فعال، هر 2 ساعت يك بار انجام مي شود. </t>
  </si>
  <si>
    <t>هم زمان با كنترل موارد مذكور،  ثبت در پارتوگراف انجام مي شود.</t>
  </si>
  <si>
    <t>عامل زايمان مادر را تنها رها نمي كند.</t>
  </si>
  <si>
    <t>پرينه با سرم شستشو يا پارچه تميز پاك مي شود.</t>
  </si>
  <si>
    <t>مادر از نظر ميزان خونريزي پس از زايمان بررسي مي شود.</t>
  </si>
  <si>
    <t>مادر از نظر علايم بروز هماتوم بررسي مي شود.</t>
  </si>
  <si>
    <t>همزمان با سمع قلب جنين، نبض مادر چك مي شود.</t>
  </si>
  <si>
    <t>كاركناني كه سمع متناوب قلب جنين را انجام مي دهند در تشخيص الگوهاي ضربان قلب جنين  مهارت دارند.</t>
  </si>
  <si>
    <t>كاركناني كه سمع متناوب قلب جنين را انجام مي دهند در تشخيص  انقباضات رحمي مهارت دارند.</t>
  </si>
  <si>
    <r>
      <t>نحوه</t>
    </r>
    <r>
      <rPr>
        <b/>
        <sz val="11"/>
        <color indexed="8"/>
        <rFont val="Calibri"/>
        <family val="2"/>
      </rPr>
      <t xml:space="preserve"> </t>
    </r>
    <r>
      <rPr>
        <b/>
        <sz val="11"/>
        <color indexed="8"/>
        <rFont val="Arial"/>
        <family val="2"/>
      </rPr>
      <t>سنجش : مشاهده سیر دو مورد لیبر وزایمان و مصاحبه با دو مادر در بخش بعد از زایمان قبل ترخيص .</t>
    </r>
  </si>
  <si>
    <t>جهت حضور افرادي بجز كاركنان مانند دانشجويان از مادر اجازه گرفته مي شود.</t>
  </si>
  <si>
    <t>مادر درکلیه تصمیم گیری های درمانی مشارکت آگاهانه دارد.</t>
  </si>
  <si>
    <t xml:space="preserve">مراقبت ازمادر با احترام و بدون تحقير او انجام می شود. </t>
  </si>
  <si>
    <t xml:space="preserve"> به باورهاي فرهنگي و اعتقادات مذهبي مادر احترام گذاشته مي شود.</t>
  </si>
  <si>
    <t>ارائه خدمات به مادر به دور از هرگونه تبعيض انجام مي شود.</t>
  </si>
  <si>
    <t>در حفظ اطلاعات خصوصی بیمار، رازداری  و امانت داری رعایت می گردد.</t>
  </si>
  <si>
    <r>
      <t>نحوه</t>
    </r>
    <r>
      <rPr>
        <b/>
        <sz val="11"/>
        <color indexed="8"/>
        <rFont val="Calibri"/>
        <family val="2"/>
      </rPr>
      <t xml:space="preserve"> </t>
    </r>
    <r>
      <rPr>
        <b/>
        <sz val="11"/>
        <color indexed="8"/>
        <rFont val="Arial"/>
        <family val="2"/>
      </rPr>
      <t xml:space="preserve">سنجش :مشاهده سیر دو مورد لیبر وزایمان و مصاحبه با دو مادر در بخش بعد از زایمان قبل از ترخيص  . </t>
    </r>
  </si>
  <si>
    <t>به همراه آموزش ديده اجازه داده مي شود تا درتمام مراحل ليبر و زايمان در كنار مادر بماند.</t>
  </si>
  <si>
    <t>حداقل يك نفر از پرسنل حرفه اي در حين ليبر و زايمان در كنار مادر حضور دارد.</t>
  </si>
  <si>
    <t>كاركنان درمورد سير پيشرفت ليبر با مادر صحبت مي كنند و به او اطمينان خاطر مي دهند..</t>
  </si>
  <si>
    <t>كاركنان با مادر ارتباط چشمي، كلامي و عاطفي مناسب برقرار مي كنند.</t>
  </si>
  <si>
    <t>كاركنان مادر را تشويق به قرار گيري در وضعيت آسوده مي كنند و در اين زمينه به او كمك مي كنند.</t>
  </si>
  <si>
    <t>كاركنان مادر را تشويق به راه رفتن مي كنند و در اين زمينه به او كمك مي كنند.</t>
  </si>
  <si>
    <r>
      <t xml:space="preserve">كاركنان مادر را تشويق به قرارگيري در وضعيت </t>
    </r>
    <r>
      <rPr>
        <sz val="11"/>
        <color indexed="8"/>
        <rFont val="Calibri"/>
        <family val="2"/>
      </rPr>
      <t>upright</t>
    </r>
    <r>
      <rPr>
        <sz val="11"/>
        <color indexed="8"/>
        <rFont val="Arial"/>
        <family val="2"/>
      </rPr>
      <t xml:space="preserve"> مي كنند و در اين زمينه به او كمك مي كنند.</t>
    </r>
  </si>
  <si>
    <t>كاركنان به همراه مادر كمك مي كنند.</t>
  </si>
  <si>
    <t>در صورت قرار گرفتن مادر جزء گروه كم خطر كاركنان مادررا به نوشيدن مايعات  تشويق مي كنند و اين امكان را براي او فراهم مي كنند.</t>
  </si>
  <si>
    <t>درصورت نيازمادر به دفع، كاركنان او را به اين كار تشويق مي كنند.</t>
  </si>
  <si>
    <t>كاركنان محيط مادر را پاكيزه و خشك نگه مي دارند.</t>
  </si>
  <si>
    <t>كاركنان در انجام تكنيك هاي آرام سازي به مادر  كمك مي كنند.</t>
  </si>
  <si>
    <t>اتاق معاينه يا اورژانس بيمارستان</t>
  </si>
  <si>
    <t>رسمي</t>
  </si>
  <si>
    <t>قراردادي</t>
  </si>
  <si>
    <t>در صورت درخواست مادر، اطلاعات مربوط به پرونده و سير درمان در اختيار او قرار مي گيرد.</t>
  </si>
  <si>
    <t>جهت حفظ حريم خصوصي مادر، وي در يك اتاق تك نفره مراحل ليبر و زايمان را مي گذراند يا در صورت مشترك بودن اتاق ، تخت ها  با استفاده از پرده از هم جدا مي گردد.</t>
  </si>
  <si>
    <t>كاركنان خود را به مادر معرفي مي كنند.</t>
  </si>
  <si>
    <t xml:space="preserve">كاركنان در بدو ورود به مادر خوشامد مي گويند. </t>
  </si>
  <si>
    <t>ترالي احيا در بلوك زايمان وجود دارد.</t>
  </si>
  <si>
    <t>ترالي احيا در اورژانس مامايي وجود دارد.</t>
  </si>
  <si>
    <t>چيدمان دارو ها و وسايل ترالي مطابق دستورالعمل ابلاغي وزارت بهداشت است.</t>
  </si>
  <si>
    <t>تاريخ مصرف دارو ها معتبر است.</t>
  </si>
  <si>
    <t>تاريخ مصرف لوازم مصرفي معتبر است.</t>
  </si>
  <si>
    <t>ترالي در هر شيفت چك مي شود.</t>
  </si>
  <si>
    <t>لوازم غير مصرفي سالم هستند.</t>
  </si>
  <si>
    <t>تجهيزات مربوط به احيا سالم هستند.</t>
  </si>
  <si>
    <t>بر اساس سطح بندي ترياژ، مادر در زمان مناسب توسط پزشك زنان ويزيت مي شود.( سطح 1، يك تا سه دقيقه، سطح 2، 15 تا 30 دقيقه، سطح 3، 30 تا 60 دقيقه، سطح 4و 5، درخواست تسهيلات اورژانس)</t>
  </si>
  <si>
    <t>بر اساس نتايج ترياژ، مادر به بخش مناسب منتقل شده يا ترخيص مي شود.</t>
  </si>
  <si>
    <t>3-1-1- ترياژ مادر باردار</t>
  </si>
  <si>
    <t>در صورت انديكاسيون بستري، سطح مورد نياز خدمات مشخص مي شود.</t>
  </si>
  <si>
    <t>قبل از زايمان، بر اساس شرايط مادر و جنين نياز به احيا مورد ارزيابي قرار مي گيرد.</t>
  </si>
  <si>
    <t xml:space="preserve">در صورت سن حاملگي زير 28 هفته تيم احياي نوزاد شامل پزشك كودكان يا نوزادان( مسئول تيم)، ماماي مراقب نوزاد و 2 نفر ديگر مي باشد. </t>
  </si>
  <si>
    <t xml:space="preserve">در صورت سن حاملگي مساوي و بالاتر از28 هفته تيم احياي نوزاد شامل پزشك داراي گواهي نامه احيا( مسئول تيم)، ماماي مراقب نوزاد و 1 نفر ديگر مي باشد. </t>
  </si>
  <si>
    <t>احياي مقدماتي</t>
  </si>
  <si>
    <t>احياي مقدماتي توسط ماماي مراقب نوزاد انجام مي شود.</t>
  </si>
  <si>
    <t>نوزاد زير گرم كننده تابشي قرار داده مي شود.</t>
  </si>
  <si>
    <t>گردن نوزاد در وضعيت مختصر كشيده قرار داده مي شود.</t>
  </si>
  <si>
    <t>درصورت آغشته نبودن مايع آمنيوتيك به مكونيوم يا آغشته بودن و سرحال بودن نوزاد، دهان و بيني از ترشحات پاك مي شود</t>
  </si>
  <si>
    <t>نوزاد خشك مي شود.</t>
  </si>
  <si>
    <t>نوزاد تحريك مي شود.</t>
  </si>
  <si>
    <t>نوزاد مجددا وضعيت داده مي شود.</t>
  </si>
  <si>
    <t>احياي پيشرفته</t>
  </si>
  <si>
    <t>تنفس، تعداد ضربان قلب و رنگ نوزاد از نظر نياز به احيا پيشرفته مورد ارزيابي قرار مي گيرد.</t>
  </si>
  <si>
    <t>احيا توسط تيم احيا انجام مي شود.</t>
  </si>
  <si>
    <t xml:space="preserve">عمليات احيا مطابق بسته خدمتي احيا انجام مي شود. </t>
  </si>
  <si>
    <t>شان(يك عدد)</t>
  </si>
  <si>
    <t>پنبه</t>
  </si>
  <si>
    <t>دستگاه تنس</t>
  </si>
  <si>
    <t>دستگاه پخش موسيقي</t>
  </si>
  <si>
    <t>توپ زايمان</t>
  </si>
  <si>
    <t xml:space="preserve">تجهیزات مورد نیاز کاهش درد دارویی </t>
  </si>
  <si>
    <t>وان</t>
  </si>
  <si>
    <t>امكانات آروماتراپي</t>
  </si>
  <si>
    <t>كپسول O2N2</t>
  </si>
  <si>
    <t xml:space="preserve"> وسايل مورد نياز واكيوم</t>
  </si>
  <si>
    <t>وسايل جهت گرمادرماني</t>
  </si>
  <si>
    <t>وسايل جهت سرما درماني</t>
  </si>
  <si>
    <t xml:space="preserve">لوازم و تجهیزات مورد نیاز کاهش درد غير دارویی </t>
  </si>
  <si>
    <t>سيستم تهويه</t>
  </si>
  <si>
    <t>به عنوان اولين اقدام در ارزيابي مادر، تشخيص علائم خطر فوري از طريق مصاحبه خوب و مشاهده صورت مي گيرد.</t>
  </si>
  <si>
    <t xml:space="preserve">انجام آزمايشات ضروري ( گلوكز، هموگلوبين و هماتوكريت ؛كامل ادرار) مقدور مي باشد.  </t>
  </si>
  <si>
    <t xml:space="preserve">داروهاي ضروري براي وضعيت هاي اورژانس( ضدتشنج، گلوكز و مايعات وريدي) بلافاصله در دسترس مي باشد. </t>
  </si>
  <si>
    <t>كاركنان ترياژ دوره هاي آموزشي مرتبط را گذرانده اند.</t>
  </si>
  <si>
    <t>قبل از انتقال مادر، اقدامات لازم جهت تثبيت وضعيت مادر انجام مي شود.</t>
  </si>
  <si>
    <t>در صورت عدم تطابق سطح ارائه خدمات مركز مورد مراجعه با سطح خدمت مورد نياز مادر، از طريق ستاد هدايت دانشگاه، پذيرش از مركز مناسب اخذ مي شود.</t>
  </si>
  <si>
    <t>عدم وجودامكانات مربوط به وسيله نقليه موجب تاخير در ارجاع نمي شود.</t>
  </si>
  <si>
    <t>هزينه انتقال موجب تاخير در ارجاع نمي شود.</t>
  </si>
  <si>
    <t>در موارد ارجاع فوري ( بر اساس دستورالعمل كشوري) به مركز سطح بالاتر ارائه خدمات، مركز مبدا هماهنگي جهت انتقال مادر با آمبولانس  به مركز مقصد را انجام مي دهد..</t>
  </si>
  <si>
    <t>در موارد ارجاع غير فوري( بر اساس دستورالعمل كشوري) به مركز سطح بالاتر ارائه خدمات،  معرفي نامه كتبي شامل شرح وضعيت مادر، علت ارجاع و درمان هاي دريافت شده ، به مادر داده مي شود.</t>
  </si>
  <si>
    <t>علايم حياتي مادر كنترل مي شود.</t>
  </si>
  <si>
    <t>انقباضات رحمي كنترل مي شود.</t>
  </si>
  <si>
    <t>ضربان قلب جنين كنترل مي شود</t>
  </si>
  <si>
    <t>در موارد ارجاع غير فوري( بر اساس دستورالعمل كشوري) به مركز سطح بالاتر ارائه خدمات، به مادر و همراه  در زمینه علت ارجاع  و مشخصات مركز مقصد توضيح داده می شود.</t>
  </si>
  <si>
    <t xml:space="preserve">دستبند شناسايي شامل  نام و نام خانوادگي، تاريخ تولد و شماره پرونده مادر تهيه مي شود.
</t>
  </si>
  <si>
    <t>دستبند شناسايي به دست مادر بسته مي شود.</t>
  </si>
  <si>
    <t>شرح حال مادر در پرونده او ثبت مي شود.</t>
  </si>
  <si>
    <t>علايم حياتي مادر در پرونده او ثبت مي شود.</t>
  </si>
  <si>
    <t>انقباضات رحمي در پرونده او ثبت مي شود.</t>
  </si>
  <si>
    <t>ضربان قلب جنين  در پرونده او ثبت مي شود.</t>
  </si>
  <si>
    <t>نتايج معاينه باليني  در پرونده او ثبت مي شود.</t>
  </si>
  <si>
    <t>معاينه باليني( واژينال، لئوپولد و كلي) انجام مي شود.</t>
  </si>
  <si>
    <t>دستور پزشك در پرونده ثبت و ممهور مي گردد.</t>
  </si>
  <si>
    <t xml:space="preserve">در صورت دستور تالفني پزشك، دستور ظرف 30 دقيقه توسط پزشك ثبت و ممهور مي گردد. </t>
  </si>
  <si>
    <t>نتايج بررسي هاي پاراكلينيك  و تست هاي سلامت جنين بررسي مي شود.</t>
  </si>
  <si>
    <t>نتايج بررسي هاي پاراكلينيك  و تست هاي سلامت جنين در پرونده او ثبت مي شود.</t>
  </si>
  <si>
    <t xml:space="preserve">بر حسب شرايط مادر، با وسيله مناسب به بخش زايمان منتقل مي شود. </t>
  </si>
  <si>
    <t>حريم خصوصي مادر رعايت مي شود.</t>
  </si>
  <si>
    <t>شرح حال كامل اخذ مي شود.</t>
  </si>
  <si>
    <t>براي كليه مراجعين فرم ترياژ تكميل مي شود.</t>
  </si>
  <si>
    <t xml:space="preserve">كليه مراجعين در بدو ورود ترياژ مي شوند. </t>
  </si>
  <si>
    <t>مادر مجبور نيست قبل از ترياژ، كارهاي مربوط به پذيرش، پرداخت و نوبت گيري را انجام دهد.</t>
  </si>
  <si>
    <r>
      <t>سقف</t>
    </r>
    <r>
      <rPr>
        <b/>
        <sz val="11"/>
        <color indexed="8"/>
        <rFont val="Calibri"/>
        <family val="2"/>
      </rPr>
      <t xml:space="preserve"> </t>
    </r>
    <r>
      <rPr>
        <b/>
        <sz val="11"/>
        <color indexed="8"/>
        <rFont val="Arial"/>
        <family val="2"/>
      </rPr>
      <t>امتیاز</t>
    </r>
    <r>
      <rPr>
        <sz val="11"/>
        <color indexed="8"/>
        <rFont val="Arial"/>
        <family val="2"/>
      </rPr>
      <t xml:space="preserve"> </t>
    </r>
  </si>
  <si>
    <t>تخت مادر روبروي در و پنجره قرار داده نمي شود.</t>
  </si>
  <si>
    <t>مادر و نوزاد به طور همزمان به بخش پس از زايمان منتقل مي شوند.</t>
  </si>
  <si>
    <r>
      <t>در صورت عدم تمایل مادر باردار به انجام معاینه واژینال توسط پزشک مرد، مطابق خواست وی عمل می گردد</t>
    </r>
    <r>
      <rPr>
        <sz val="11"/>
        <color indexed="8"/>
        <rFont val="Calibri"/>
        <family val="2"/>
      </rPr>
      <t>.</t>
    </r>
  </si>
  <si>
    <t>در صورت درخواست مادر، كاركنان امكان گرمادرماني يا سرما درماني را براي او فراهم مي كنند.</t>
  </si>
  <si>
    <t>در صورت نياز مددجو به استفاده از دوش يا وان، كاركنان اين امكان را براي او فراهم مي كنند.</t>
  </si>
  <si>
    <t>مربيان كلاس هاي آمادگي براي زايمان، دوره آموزشي 60 ساعته زايمان فيزيولوژيك را گذرانده اند.</t>
  </si>
  <si>
    <t>امكان حضور همراه در كلاس هاي آمادگي براي زايمان وجود دارد.</t>
  </si>
  <si>
    <t>اثربخشي آموزش هاي ارائه شده به مادر مورد ارزيابي قرار مي گيرد.</t>
  </si>
  <si>
    <t>عملكرد مربيان كلاس هاي آمادگي براي زايمان مورد ارزيابي قرار مي گيرد.</t>
  </si>
  <si>
    <t>كلاس هاي آمادگي براي زايمان، مطابق با پروتكل وزارت بهداشت( 8 جلسه) در مركز تشكيل مي شود.</t>
  </si>
  <si>
    <t>به مادر درمورد بهداشت فردي آموزش داده مي شود.</t>
  </si>
  <si>
    <t>به مادر درمورد تغذيه آموزش داده مي شود.</t>
  </si>
  <si>
    <t>به مادر درمورد بهداشت روان آموزش داده مي شود.</t>
  </si>
  <si>
    <t>به مادر درمورد مراقبت از نوزاد آموزش داده مي شود.</t>
  </si>
  <si>
    <t>به مادر درمورد علايم هشدار دهنده آموزش داده مي شود.</t>
  </si>
  <si>
    <t>به مادر درمورد برنامه ريزي براي زايمان آموزش داده مي شود.</t>
  </si>
  <si>
    <t>به مادر درمورد مراحل زايمان آموزش داده مي شود.</t>
  </si>
  <si>
    <t>به مادر درمورد مراقبت هاي بعد از زايمان آموزش داده مي شود.</t>
  </si>
  <si>
    <t>به مادر درمورداصلاح وضعيت آموزش داده مي شود.</t>
  </si>
  <si>
    <t>به مادر درمورداورزش ها آموزش داده مي شود.</t>
  </si>
  <si>
    <t>آموزش مادر پس از زايمان</t>
  </si>
  <si>
    <t>به مادر در مورد بهداشت فردي آموزش داده مي شود.</t>
  </si>
  <si>
    <t>به مادر مراقبت از نوزاد آموزش داده مي شود.</t>
  </si>
  <si>
    <t>به مادر در مورد  انجام واكسيناسيون نوزادان توضيح داده مي شود.</t>
  </si>
  <si>
    <t>به مادر در مورد  ويزيت هاي پس از زايمان مادر توضيح داده مي شود.</t>
  </si>
  <si>
    <t>به مادر در مورد  ويزيت هاي پس از زايمان نوزاد توضيح داده مي شود.</t>
  </si>
  <si>
    <t>اتاق زايمان داراي دماي مناسب 28-25 درجه است.</t>
  </si>
  <si>
    <t>اتاق زايمان آرام است.</t>
  </si>
  <si>
    <t>ماماي مراقب نوزاد در اتاق زايمان حاضر است.</t>
  </si>
  <si>
    <t>گرم كننده تابشي قبل از زايمان آماده مي شود.</t>
  </si>
  <si>
    <t>حوله و كلاه براي پيشگيري از هيپوترمي نوزاد در دسترس قرار مي گيرد.</t>
  </si>
  <si>
    <t>ماماي مراقب نوزاد حوله خيس را از بدن نوزاد جدا مي كند.</t>
  </si>
  <si>
    <t xml:space="preserve">ضمن خشك كردن نوزاد با استفاده از يك حوله گرم، نياز به احيا  مورد ارزيابي قرار مي گيرد. </t>
  </si>
  <si>
    <t>عامل زايمان نوزاد را از نظر آپگار دقيقه اول مورد ارزيابي قرار مي دهد.</t>
  </si>
  <si>
    <t>نوزاد توسط ماماي مراقب نوزاد در اتاق زايمان مورد ارزيابي اوليه قرار مي گيرد.</t>
  </si>
  <si>
    <t>درجه حرارت نوزاد از راه زير بغل  اندازه گيري مي شود( در دو ساعت اول بعد از تولد، هر 30 دقيقه يكبار)</t>
  </si>
  <si>
    <t>قبل از توزين نوزاد، ترازوي توزين نوزاد با يك حوله گرم پوشانده مي شود.</t>
  </si>
  <si>
    <t>استحمام نوزاد حداقل تا 12 ساعت پس از تولد به تاخير انداخته مي شود.</t>
  </si>
  <si>
    <t>مادر و نوزاد دو ساعت اول پس از زايمان در اتاق زايمان يا پست پارتوم با يكديگر باقي مي مانند.</t>
  </si>
  <si>
    <t>در صورت عدم وجود عوامل خطر پيش بيني كننده نياز به احيا، ماماي مراقب نوزاد براي انجام عمليات احيا آماده مي شود.</t>
  </si>
  <si>
    <t>در صورت وجود عوامل خطرپيش بيني كننده نياز به احيا، تيم احياي نوزاد فراخوانده مي شوند.</t>
  </si>
  <si>
    <t xml:space="preserve"> لوازم محافظت كننده كاركنان </t>
  </si>
  <si>
    <t>ترالي احيا</t>
  </si>
  <si>
    <t>ترالي احيا نوزاد</t>
  </si>
  <si>
    <t>جهت ثبت سیر لیبر از پارتوگراف استفاده مي شود.</t>
  </si>
  <si>
    <t xml:space="preserve">ثبت در پارتوگراف همزمان با سیر لیبر انجام می شود. </t>
  </si>
  <si>
    <t>پارتوگراف در كنار تخت مادر قرار دارد.</t>
  </si>
  <si>
    <t>مشخصات مددجو در پارتوگراف ثبت مي گردد.</t>
  </si>
  <si>
    <t>ضربان قلب جنين در پارتوگراف ثبت مي گردد.</t>
  </si>
  <si>
    <t>ديلاتاسيون دهانه رحم در پارتوگراف ثبت مي گردد.</t>
  </si>
  <si>
    <t>نزول سر در پارتوگراف ثبت مي گردد.</t>
  </si>
  <si>
    <t>تاريخ و ساعت در پارتوگراف ثبت مي گردد.</t>
  </si>
  <si>
    <t>انقباضات رحمي در پارتوگراف ثبت مي گردد.</t>
  </si>
  <si>
    <t>وضعيت مايع آمنيوتيك در پارتوگراف ثبت مي شود.</t>
  </si>
  <si>
    <t>انفوزيون اكسي توسين در پارتوگراف ثبت مي گردد.</t>
  </si>
  <si>
    <t>داروهاي دريافتي در پارتوگراف ثبت مي گردد.</t>
  </si>
  <si>
    <t xml:space="preserve">علائم حياتي در پارتوگراف ثبت مي گردد. </t>
  </si>
  <si>
    <t>تصميم گيري براي انجام مداخلات درحين ليبر بر اساس پارتوگراف انجام مي گردد.</t>
  </si>
  <si>
    <t>شرح مختصري از زايمان در پارتوگراف نوشته مي شود.</t>
  </si>
  <si>
    <t>جمع امتیاز</t>
  </si>
  <si>
    <t>نحوه سنجش: مشاهده چهار مورد زايمان</t>
  </si>
  <si>
    <r>
      <t>نحوه</t>
    </r>
    <r>
      <rPr>
        <b/>
        <sz val="12"/>
        <color indexed="8"/>
        <rFont val="Calibri"/>
        <family val="2"/>
      </rPr>
      <t xml:space="preserve"> </t>
    </r>
    <r>
      <rPr>
        <b/>
        <sz val="12"/>
        <color indexed="8"/>
        <rFont val="Arial"/>
        <family val="2"/>
      </rPr>
      <t xml:space="preserve">سنجش : مشاهده 4 مورداحيا نوزاد پس از زايمان در اتاق زايمان </t>
    </r>
  </si>
  <si>
    <t xml:space="preserve">نحوه سنجش : مصاحبه با چهار مادر </t>
  </si>
  <si>
    <t xml:space="preserve">نحوه امتيازدهي: ستون هاي1 تا 4، مربوط به چهار مورد بررسي مي باشد. در صورت پاسخ مثبت به سنجه، عدد 1 و در صورت پاسخ منفي، عدد 0 در ستون امتياز مربوطه نوشته مي شود. در صورتي كه سنجه غير قابل ارزيابي است، غ نوشته شود. </t>
  </si>
  <si>
    <t>در صورت نياز تهويه با فشار مثبت را انجام مي دهد.</t>
  </si>
  <si>
    <t>ماماي مراقب نوزاد، اقدامات انجام گرفته در احياي مقدماتي را در فرم احيا ثبت مي كند.</t>
  </si>
  <si>
    <t>ترياژ مادر باردار</t>
  </si>
  <si>
    <t>پذيرش و بستري مادر باردار</t>
  </si>
  <si>
    <t>انتقال مادر باردار</t>
  </si>
  <si>
    <t>جمع كل</t>
  </si>
  <si>
    <t>حمايت از مادر</t>
  </si>
  <si>
    <t>آمادگي قبل از تولد</t>
  </si>
  <si>
    <t>اقدامات بعد از تولد نوزاد</t>
  </si>
  <si>
    <t>احياي نوزاد</t>
  </si>
  <si>
    <t>آموزش مادر در دوران بارداري</t>
  </si>
  <si>
    <t>كلاس هاي آمادگي براي زايمان</t>
  </si>
  <si>
    <t>محتواي آموزشي كلاس هاي آمادگي براي زايمان</t>
  </si>
  <si>
    <t>آموزش مراقبت از مادر</t>
  </si>
  <si>
    <t>آموزش مراقبت از نوزاد</t>
  </si>
  <si>
    <t xml:space="preserve"> آموزش در مورد مراجعات بعدي</t>
  </si>
  <si>
    <t>3-1- پذيرش و انتقال</t>
  </si>
  <si>
    <t>بخش سوم: مراقبت هاي مادران</t>
  </si>
  <si>
    <t>3-2- تكريم مادر باردار</t>
  </si>
  <si>
    <r>
      <rPr>
        <b/>
        <sz val="11"/>
        <color indexed="8"/>
        <rFont val="Arial"/>
        <family val="2"/>
      </rPr>
      <t xml:space="preserve">3-2-1-  </t>
    </r>
    <r>
      <rPr>
        <b/>
        <sz val="11"/>
        <rFont val="Arial"/>
        <family val="2"/>
      </rPr>
      <t>تكريم مادر</t>
    </r>
  </si>
  <si>
    <t>3-2-2- حمايت در زمان ليبر</t>
  </si>
  <si>
    <t>3-3- اداره زايمان مادر كم خطر</t>
  </si>
  <si>
    <t>3-3-1- مراقبت مرحله اول زايمان</t>
  </si>
  <si>
    <t>3.3.1.2</t>
  </si>
  <si>
    <t>3.3.1.3</t>
  </si>
  <si>
    <t>3.3.1.4</t>
  </si>
  <si>
    <t>3.3.1.5</t>
  </si>
  <si>
    <t>3.3.1.6</t>
  </si>
  <si>
    <t>3.3.1.7</t>
  </si>
  <si>
    <t>3.3.1.8</t>
  </si>
  <si>
    <t>3.3.1.9</t>
  </si>
  <si>
    <t>3.3.1.10</t>
  </si>
  <si>
    <t>3.3.1.11</t>
  </si>
  <si>
    <t>3.3.1.12</t>
  </si>
  <si>
    <t>3.3.1.13</t>
  </si>
  <si>
    <t>3.3.1.14</t>
  </si>
  <si>
    <t>3.3.1.15</t>
  </si>
  <si>
    <t>3.3.1.16</t>
  </si>
  <si>
    <t>3.3.1.17</t>
  </si>
  <si>
    <t>3.3.1.18</t>
  </si>
  <si>
    <t>3.3.1.19</t>
  </si>
  <si>
    <t>3.3.1.20</t>
  </si>
  <si>
    <t>3-3-2- سمع متناوب قلب جنين</t>
  </si>
  <si>
    <t>3.3.2.1</t>
  </si>
  <si>
    <t>3.3.2.2</t>
  </si>
  <si>
    <t>3.3.2.3</t>
  </si>
  <si>
    <t>3.3.2.4</t>
  </si>
  <si>
    <t>3.3.2.5</t>
  </si>
  <si>
    <t>3.3.2.6</t>
  </si>
  <si>
    <t>3-3-3- مانيتورينگ مداوم ضربان قلب جنين و انقباضات مادر ‍(CTG)</t>
  </si>
  <si>
    <t>3.3.3.1</t>
  </si>
  <si>
    <t>3.3.3.2</t>
  </si>
  <si>
    <t>3.3.3.3</t>
  </si>
  <si>
    <t>3.3.3.4</t>
  </si>
  <si>
    <t>3.3.3.5</t>
  </si>
  <si>
    <t>3.3.3.6</t>
  </si>
  <si>
    <t>3.3.3.7</t>
  </si>
  <si>
    <t>3.3.3.8</t>
  </si>
  <si>
    <t>3.3.3.9</t>
  </si>
  <si>
    <t>3.3.3.10</t>
  </si>
  <si>
    <t>3.3.3.11</t>
  </si>
  <si>
    <t>3.3.3.12</t>
  </si>
  <si>
    <t>3-3-4- پارتو گراف</t>
  </si>
  <si>
    <t>3.3.4.1</t>
  </si>
  <si>
    <t>3.3.4.2</t>
  </si>
  <si>
    <t>3.3.4.3</t>
  </si>
  <si>
    <t>3.3.4.4</t>
  </si>
  <si>
    <t>3.3.4.5</t>
  </si>
  <si>
    <t>3.3.4.6</t>
  </si>
  <si>
    <t>3.3.4.7</t>
  </si>
  <si>
    <t>3.3.4.8</t>
  </si>
  <si>
    <t>3.3.4.9</t>
  </si>
  <si>
    <t>3.3.4.10</t>
  </si>
  <si>
    <t>3.3.4.11</t>
  </si>
  <si>
    <t>3.3.4.12</t>
  </si>
  <si>
    <t>3.3.4.13</t>
  </si>
  <si>
    <t>3.3.4.14</t>
  </si>
  <si>
    <t>3.3.4.15</t>
  </si>
  <si>
    <t>3-3-5- مراقبت مرحله دوم زايمان</t>
  </si>
  <si>
    <t>3.3.5.1</t>
  </si>
  <si>
    <t>3.3.5.2</t>
  </si>
  <si>
    <t>3.3.5.3</t>
  </si>
  <si>
    <t>3.3.5.4</t>
  </si>
  <si>
    <t>3.3.5.5</t>
  </si>
  <si>
    <t>3.3.5.6</t>
  </si>
  <si>
    <t>3.3.5.7</t>
  </si>
  <si>
    <t>3.3.5.8</t>
  </si>
  <si>
    <t>3.3.5.9</t>
  </si>
  <si>
    <t>3.3.5.10</t>
  </si>
  <si>
    <t>3.3.5.11</t>
  </si>
  <si>
    <t>3.3.5.12</t>
  </si>
  <si>
    <t>3.3.5.13</t>
  </si>
  <si>
    <t>3.3.5.14</t>
  </si>
  <si>
    <t>3.3.5.15</t>
  </si>
  <si>
    <t>3.3.5.16</t>
  </si>
  <si>
    <t>3.3.5.17</t>
  </si>
  <si>
    <t>3.3.5.18</t>
  </si>
  <si>
    <r>
      <t>3-3-6- مراقبت مرحله سوم زايمان (</t>
    </r>
    <r>
      <rPr>
        <sz val="11"/>
        <color indexed="8"/>
        <rFont val="Arial"/>
        <family val="2"/>
      </rPr>
      <t xml:space="preserve"> اداره فعال مرحله سوم):</t>
    </r>
  </si>
  <si>
    <t>3.3.6.1</t>
  </si>
  <si>
    <t>3.3.6.2</t>
  </si>
  <si>
    <t>3.3.6.3</t>
  </si>
  <si>
    <t>3.3.6.4</t>
  </si>
  <si>
    <t>3.3.6.5</t>
  </si>
  <si>
    <t>3.3.6.6</t>
  </si>
  <si>
    <t>3.3.6.7</t>
  </si>
  <si>
    <t>3.3.6.8</t>
  </si>
  <si>
    <t>3-3-7- مراقبت مرحله چهارم ( پس از زايمان )</t>
  </si>
  <si>
    <t>3.3.7.1</t>
  </si>
  <si>
    <t>3.3.7.2</t>
  </si>
  <si>
    <t>3.3.7.3</t>
  </si>
  <si>
    <t>3.3.7.4</t>
  </si>
  <si>
    <t>3.3.7.5</t>
  </si>
  <si>
    <t>3.3.7.6</t>
  </si>
  <si>
    <t>3.3.7.7</t>
  </si>
  <si>
    <t>3.3.7.8</t>
  </si>
  <si>
    <t>3.3.7.9</t>
  </si>
  <si>
    <t>3.3.7.10</t>
  </si>
  <si>
    <t>3.3.7.11</t>
  </si>
  <si>
    <t>3.3.7.12</t>
  </si>
  <si>
    <t>3.3.7.13</t>
  </si>
  <si>
    <t>3.3.7.14</t>
  </si>
  <si>
    <t>3.3.7.15</t>
  </si>
  <si>
    <t>4-1- مراقبت هاي روتين نوزادان</t>
  </si>
  <si>
    <t>4-1-1- آمادگي قبل از تولد نوزاد</t>
  </si>
  <si>
    <t>4-1-2- اقدامات پس از تولد نوزاد</t>
  </si>
  <si>
    <t>4-2- احيا نوزاد</t>
  </si>
  <si>
    <t>4-2-1- احياي مقدماتي</t>
  </si>
  <si>
    <t>4-2-2- احياي پيشرفته</t>
  </si>
  <si>
    <t>بخش چهارم: مراقبت هاي نوزادان</t>
  </si>
  <si>
    <t xml:space="preserve">در صورت نياز، فشردن قفسه سينه را انجام مي دهد. </t>
  </si>
  <si>
    <t xml:space="preserve">مشخصات شامل  نام ونام خانوادگي مادر، جنسيت نوزاد، تاريخ تولد، زمان تولد و شماره پرونده مادر، قل چندم( در صورت چندقلويي) بر روي باند شناسايي درج مي گردد.
</t>
  </si>
  <si>
    <t xml:space="preserve">در صورت مناسب بودن شرايط، انتقال مادر و نوزاد به طور همزمان انجام مي شود. </t>
  </si>
  <si>
    <t xml:space="preserve"> با توجه به استفاده از انتونوكس در بخش زايمان، تهويه مناسب برقرار است.</t>
  </si>
  <si>
    <t>دستگاه الكتروكارديوگرافي</t>
  </si>
  <si>
    <t>تخت احياي نوزاد</t>
  </si>
  <si>
    <t>داروهاي يوتروتونيك</t>
  </si>
  <si>
    <t>آنتي بيوتيك ها</t>
  </si>
  <si>
    <t>اتاق ليبر</t>
  </si>
  <si>
    <t>اتاق زايمان</t>
  </si>
  <si>
    <t>2.1.4.5.15</t>
  </si>
  <si>
    <t>2.1.4.5.16</t>
  </si>
  <si>
    <t>نشاني مركز</t>
  </si>
  <si>
    <t>درصد</t>
  </si>
  <si>
    <t>مانيتورينگ مداوم تنها براي مادران پرخطر استفاده مي شود.</t>
  </si>
  <si>
    <t>در صورتي كه نتايج مانيتورينگ مداوم دال بر لزوم ختم سريع بارداري است، امكان انجام سزارين ظرف 30 دقيقه وجود دارد.</t>
  </si>
  <si>
    <t>روي برگه مانتيتور مشخصات مادر ثبت مي گردد.</t>
  </si>
  <si>
    <t>روي برگه مانتيتور مشخصات تفسير كننده نتايج مانيتور ثبت مي گردد.</t>
  </si>
  <si>
    <t>3.3.3.13</t>
  </si>
  <si>
    <t>3.3.3.14</t>
  </si>
  <si>
    <t>پس از خروج سر، دهان و بيني نوزاد كم خطر پوار نمي شود.</t>
  </si>
  <si>
    <t>آيا ارتباط بخش زايمان و بخش اورژانس از نوع ارتباط درجه دو( دسترسي در عرض حد اكثر هشت دقيقه) است؟</t>
  </si>
  <si>
    <t xml:space="preserve">آيا بخش زايمان هم تراز بخش بستري زايمان است يا آسانسور جهت ارتباط اين دو وجود دارد؟ </t>
  </si>
  <si>
    <t>آيا ارتباط بخش زايمان و بخش بستري زايمان از نوع ارتباط درجه دو( دسترسي در عرض حد اكثر هشت دقيقه) است؟</t>
  </si>
  <si>
    <t>2.1.3.8</t>
  </si>
  <si>
    <t>2.1.3.9</t>
  </si>
  <si>
    <t xml:space="preserve"> انكوباتور پرتابل</t>
  </si>
  <si>
    <t>گرم كننده تابشي( 1 به ازاي هر دو تخت زايمان)</t>
  </si>
  <si>
    <t>امكانات اتصال به اينترنت</t>
  </si>
  <si>
    <t>2.2.1.46</t>
  </si>
  <si>
    <t>رو شويي</t>
  </si>
  <si>
    <t>2.5.1</t>
  </si>
  <si>
    <t>2.5.2</t>
  </si>
  <si>
    <t>2.5.3</t>
  </si>
  <si>
    <t>2.5.4</t>
  </si>
  <si>
    <t>2.5.5</t>
  </si>
  <si>
    <t>2.5.7</t>
  </si>
  <si>
    <t>2.5.8</t>
  </si>
  <si>
    <t>2.5.9</t>
  </si>
  <si>
    <t>2.5.10</t>
  </si>
  <si>
    <t>2.5.11</t>
  </si>
  <si>
    <t>2.5.12</t>
  </si>
  <si>
    <t>ماماي مراقب نوزاد حداقل داراي گواهي نامه احياي پايه معتبر است.</t>
  </si>
  <si>
    <t>اعضاي تيم داراي گواهي نامه احياي معتبر مي باشند.</t>
  </si>
  <si>
    <t xml:space="preserve"> اقدامات انجام شده در احياي پيشرفته توسط يكي از اعضاي تيم احيا در فرم مربوطه ثبت مي شود.</t>
  </si>
  <si>
    <t>مسئول تيم احيا،  فرم تكميل شده را تاييد و مهر مي كند.</t>
  </si>
  <si>
    <t>مادر به صندلي راحتي و زير پايي دسترسي دارد.</t>
  </si>
  <si>
    <t xml:space="preserve">مادر امكان ملاقات با همسرش را دارد. </t>
  </si>
  <si>
    <t>بلافاصله پس از تولد، ، نوزاد دمر روي شكم يا درآغوش مادر و در تماس پوست با پوست با وي قرار مي گيرد</t>
  </si>
  <si>
    <t>نوزاد را همچنان لخت كمي بالاتر روي قفسه سينه مادر و بين پستانهاي او قرار مي دهند.</t>
  </si>
  <si>
    <t>مادر و نوزاد را با هم در پتوي گرم و نرم و تميز و لطيف مي پوشانند.</t>
  </si>
  <si>
    <t>اگر مادر احساس سرما كند، وارمر را در فاصله مناسب از مادر و نوزاد و بالاي تنه مادر قرار مي دهند.</t>
  </si>
  <si>
    <t>احياي بزرگسال</t>
  </si>
  <si>
    <t>زايمان فيزيولوژيك</t>
  </si>
  <si>
    <t>تغذيه با شير مادر</t>
  </si>
  <si>
    <t xml:space="preserve"> تعداد در شيفت صبح </t>
  </si>
  <si>
    <t>تعداد</t>
  </si>
  <si>
    <t>دستگاه فتال مانیتورینگ مجهز به توكومتر( 1 به ازاي 1000 زايمان)</t>
  </si>
  <si>
    <t>گوشی مامایی/سونیکید( 1 به ازاي هر دو تخت)</t>
  </si>
  <si>
    <t>همكار گرامي در تكميل اين ابزار به نكات زير توجه فرماييد:</t>
  </si>
  <si>
    <t>1- قبل از تكميل به قسمت نحوه امتياز دهي توجه فرماييد.</t>
  </si>
  <si>
    <t>2- قبل از تكميل به قسمت نحوه سنجش توجه فرماييد.</t>
  </si>
  <si>
    <t>3- تنها خانه هاي سفيد رنگ را كامل كنيد.</t>
  </si>
  <si>
    <t>نوع مركز</t>
  </si>
  <si>
    <t>دارد(1)، ندارد(0)</t>
  </si>
  <si>
    <t xml:space="preserve"> بلي( 1)،  خير(0)</t>
  </si>
  <si>
    <t>عمومي(1)، تك تخصصي(2)</t>
  </si>
  <si>
    <t>كدبندي</t>
  </si>
  <si>
    <t>پاسخ</t>
  </si>
  <si>
    <t>دوستدار مادر</t>
  </si>
  <si>
    <t>دوستدار كودك</t>
  </si>
  <si>
    <t>بخش مراقبت ويژه نوزادان</t>
  </si>
  <si>
    <t>كلينيك بارداري</t>
  </si>
  <si>
    <t>اورژانس زنان و زايمان جداگانه</t>
  </si>
  <si>
    <t>بخش مادران پرخطر</t>
  </si>
  <si>
    <t>كلاس آمادگي زايمان</t>
  </si>
  <si>
    <t>نوع تخصص</t>
  </si>
  <si>
    <t>سطح مركز براساس سطح بندي پري ناتال</t>
  </si>
  <si>
    <t>برحسب سطح، 1،2،3</t>
  </si>
  <si>
    <t xml:space="preserve">تعداد زايمان طبيعي انجام شده توسط ماما </t>
  </si>
  <si>
    <t>تعداد سزارين</t>
  </si>
  <si>
    <t>تعداد سزارين انتخابي</t>
  </si>
  <si>
    <t>تعداد سزارين تكراري</t>
  </si>
  <si>
    <t xml:space="preserve"> تعداد اپي زياتومي</t>
  </si>
  <si>
    <t>تعداد زايمان با وسيله</t>
  </si>
  <si>
    <t>تعداد القا و تقويت دردهاي زايماني</t>
  </si>
  <si>
    <t>تعداد زايمان هاي طبيعي انجام شده با حضور همراه</t>
  </si>
  <si>
    <t xml:space="preserve"> تعدادانجام انما </t>
  </si>
  <si>
    <t xml:space="preserve">تعداد انجام شيو </t>
  </si>
  <si>
    <t xml:space="preserve"> تعداد موارد استفاده از انتونوكس</t>
  </si>
  <si>
    <t>تعداد موارد استفاده از  اپیدورال</t>
  </si>
  <si>
    <t>تعداد موارد زايمان در آب</t>
  </si>
  <si>
    <t>تعداد موارد استفاده از  ساير روش هاي بي دردي</t>
  </si>
  <si>
    <t>تعداد سزارين هاي انجام شده تحت بيهوشي عمومي</t>
  </si>
  <si>
    <t>تعداد سزارين هاي انجام شده تحت بي حسي موضعي</t>
  </si>
  <si>
    <t>تعداد مادران پرخطر زايمان كرده در مركز</t>
  </si>
  <si>
    <t xml:space="preserve"> تعداد موارد ترانسفوزیون بيش از 4 واحد فراورده هاي خوني</t>
  </si>
  <si>
    <t>تعدادهيستركتومي پس از زايمان</t>
  </si>
  <si>
    <t>تعداد موارد بستري مجدد پس از زايمان</t>
  </si>
  <si>
    <t>1.1.29</t>
  </si>
  <si>
    <t>1.1.40</t>
  </si>
  <si>
    <t>1.1.8</t>
  </si>
  <si>
    <t>1-2-  شايعترين علل مراجعه و بستري مادران:</t>
  </si>
  <si>
    <t>نحوه امتياز دهي: در تكميل قسمت پاسخ ، به راهنماي ستون كد بندي توجه فرماييد.</t>
  </si>
  <si>
    <t xml:space="preserve">جمع امتياز تسهيلات </t>
  </si>
  <si>
    <t xml:space="preserve">نحوه سنجش : مشاهده                                                                 </t>
  </si>
  <si>
    <t>نحوه امتياز دهي: در صورت موجود بودن و سالم بودن تجهيزات مطابق با سنجه ها، امتياز 1 و در صورت موجود نبودن يا سالم نبودن، امتياز 0 داده مي شود.</t>
  </si>
  <si>
    <t>سنجه</t>
  </si>
  <si>
    <t>2.2.1.27</t>
  </si>
  <si>
    <t>2.2.1.29</t>
  </si>
  <si>
    <t>وسايل داراي شناسنامه و راهنماي استفاده مي باشند.</t>
  </si>
  <si>
    <t>ترالي احيا نوزاد در بلوك زايمان وجود دارد.</t>
  </si>
  <si>
    <t>2.2.4.7</t>
  </si>
  <si>
    <t>2.2.2.4.1</t>
  </si>
  <si>
    <t>2.2.2.4.2</t>
  </si>
  <si>
    <t>2.2.2.4.3</t>
  </si>
  <si>
    <t>2.2.2.4.4</t>
  </si>
  <si>
    <t>2.2.2.6</t>
  </si>
  <si>
    <t>2.2.2.6.1</t>
  </si>
  <si>
    <t>2.2.2.6.2</t>
  </si>
  <si>
    <t>2.2.2.6.3</t>
  </si>
  <si>
    <t>2.2.2.6.4</t>
  </si>
  <si>
    <t>2.2.2.6.5</t>
  </si>
  <si>
    <t>2.2.2.7</t>
  </si>
  <si>
    <t>2.2.2.7.1</t>
  </si>
  <si>
    <t>2.2.2.7.2</t>
  </si>
  <si>
    <t>2.2.2.7.3</t>
  </si>
  <si>
    <t>2.2.2.7.4</t>
  </si>
  <si>
    <t>2.2.2.7.5</t>
  </si>
  <si>
    <t>2.2.2.7.6</t>
  </si>
  <si>
    <t>2.2.2.7.7</t>
  </si>
  <si>
    <t>2.2.2.7.8</t>
  </si>
  <si>
    <t>2.2.2.7.9</t>
  </si>
  <si>
    <t>2.2.2.8.1</t>
  </si>
  <si>
    <t>نحوه امتياز دهي: در صورت موجود بودن و سالم بودن مطابق با سنجه ها، امتياز 1 و در صورت موجود نبودن يا سالم نبودن، امتياز 0 داده مي شود.</t>
  </si>
  <si>
    <t>نحوه امتياز دهي: در صورت موجود بودن و تاريخ مصرف معتبر مطابق با سنجه ها، امتياز 1 و در صورت موجود نبودن يا تاريخ مصرف غير معتبر، امتياز 0 داده مي شود.</t>
  </si>
  <si>
    <t xml:space="preserve">نحوه سنجش : مشاهده </t>
  </si>
  <si>
    <t>نحوه امتياز دهي: در صورت تطابق وضعيت با سنجه ها، امتياز 1 و در عدم تطابق، امتياز 0 داده مي شود.</t>
  </si>
  <si>
    <t>نحوه سنجش:  مشاهده</t>
  </si>
  <si>
    <t>چيدمان دارو ها و وسايل ترالي احياي نوزاد مطابق دستورالعمل ابلاغي وزارت بهداشت است.</t>
  </si>
  <si>
    <t>ترالي احياي نوزاد در هر شيفت چك مي شود.</t>
  </si>
  <si>
    <t xml:space="preserve">نحوه امتياز دهي: در صورت موجود بودن، تاريخ مصرف معتبر و نحوه نگه داري صحيح  دارو، ، امتياز 1 و در صورت موجود نبودن يا تاريخ مصرف غير معتبر يا نگه داري غير صحيح، امتياز 0 داده مي شود.                                                                                                      </t>
  </si>
  <si>
    <t xml:space="preserve"> نحوه سنجش:  مشاهده     </t>
  </si>
  <si>
    <t>پيماني</t>
  </si>
  <si>
    <r>
      <t>سقف</t>
    </r>
    <r>
      <rPr>
        <b/>
        <sz val="11"/>
        <rFont val="Calibri"/>
        <family val="2"/>
      </rPr>
      <t xml:space="preserve"> </t>
    </r>
    <r>
      <rPr>
        <b/>
        <sz val="11"/>
        <rFont val="Arial"/>
        <family val="2"/>
      </rPr>
      <t>امتیاز</t>
    </r>
  </si>
  <si>
    <t>3.1.1.1</t>
  </si>
  <si>
    <t>3.1.1.2</t>
  </si>
  <si>
    <t>3.1.1.3</t>
  </si>
  <si>
    <t>3.1.1.4</t>
  </si>
  <si>
    <t>3.1.1.5</t>
  </si>
  <si>
    <t>3.1.1.6</t>
  </si>
  <si>
    <t>3.1.1.7</t>
  </si>
  <si>
    <t>3.1.1.8</t>
  </si>
  <si>
    <t>3.1.1.9</t>
  </si>
  <si>
    <t>3.1.1.10</t>
  </si>
  <si>
    <t>3.1.1.11</t>
  </si>
  <si>
    <t>3.1.1.12</t>
  </si>
  <si>
    <t>3-1-2- پذيرش ( بستري) مادر باردار</t>
  </si>
  <si>
    <t>3.1.2.1</t>
  </si>
  <si>
    <t>3.1.2.2</t>
  </si>
  <si>
    <t>3.1.2.3</t>
  </si>
  <si>
    <t>3.1.2.4</t>
  </si>
  <si>
    <t>3.1.2.5</t>
  </si>
  <si>
    <t>3.1.2.6</t>
  </si>
  <si>
    <t>3.1.2.7</t>
  </si>
  <si>
    <t>3.1.2.8</t>
  </si>
  <si>
    <t>3.1.2.9</t>
  </si>
  <si>
    <t>3.1.2.10</t>
  </si>
  <si>
    <t>3.1.2.11</t>
  </si>
  <si>
    <t>3.1.2.12</t>
  </si>
  <si>
    <t>3.1.2.13</t>
  </si>
  <si>
    <t>3.1.2.14</t>
  </si>
  <si>
    <t>3.1.2.15</t>
  </si>
  <si>
    <t>3.1.2.16</t>
  </si>
  <si>
    <t>3.1.2.17</t>
  </si>
  <si>
    <t>3.1.2.18</t>
  </si>
  <si>
    <t>3.1.2.19</t>
  </si>
  <si>
    <t>3.1.2.20</t>
  </si>
  <si>
    <t>3.1.2.21</t>
  </si>
  <si>
    <t>3.1.2.22</t>
  </si>
  <si>
    <t>3-1-3-انتقال مادر باردار</t>
  </si>
  <si>
    <t>3.1.3.1</t>
  </si>
  <si>
    <t>3.1.3.2</t>
  </si>
  <si>
    <t>3.1.3.3</t>
  </si>
  <si>
    <t>3.1.3.4</t>
  </si>
  <si>
    <t>3.1.3.5</t>
  </si>
  <si>
    <t>3.1.3.6</t>
  </si>
  <si>
    <t>3.1.3.7</t>
  </si>
  <si>
    <t>3.2.1.1</t>
  </si>
  <si>
    <t>3.2.1.2</t>
  </si>
  <si>
    <t>3.2.1.3</t>
  </si>
  <si>
    <t>3.2.1.4</t>
  </si>
  <si>
    <t>3.2.1.5</t>
  </si>
  <si>
    <t>3.2.1.6</t>
  </si>
  <si>
    <t>3.2.1.7</t>
  </si>
  <si>
    <t>3.2.1.8</t>
  </si>
  <si>
    <t>3.2.1.9</t>
  </si>
  <si>
    <t>3.2.1.10</t>
  </si>
  <si>
    <t>3.2.1.11</t>
  </si>
  <si>
    <t>3.2.1.12</t>
  </si>
  <si>
    <t>3.2.2.1</t>
  </si>
  <si>
    <t>3.2.2.2</t>
  </si>
  <si>
    <t>3.2.2.3</t>
  </si>
  <si>
    <t>3.2.2.4</t>
  </si>
  <si>
    <t>3.2.2.5</t>
  </si>
  <si>
    <t>3.2.2.6</t>
  </si>
  <si>
    <t>3.2.2.7</t>
  </si>
  <si>
    <t>3.2.2.8</t>
  </si>
  <si>
    <t>3.2.2.9</t>
  </si>
  <si>
    <t>3.2.2.10</t>
  </si>
  <si>
    <t>3.2.2.11</t>
  </si>
  <si>
    <t>3.2.2.12</t>
  </si>
  <si>
    <t>3.2.2.13</t>
  </si>
  <si>
    <t>3.2.2.14</t>
  </si>
  <si>
    <t>3.2.2.15</t>
  </si>
  <si>
    <t>3.2.2.16</t>
  </si>
  <si>
    <r>
      <t>سقف امتیاز</t>
    </r>
    <r>
      <rPr>
        <sz val="11"/>
        <rFont val="Arial"/>
        <family val="2"/>
      </rPr>
      <t xml:space="preserve"> </t>
    </r>
  </si>
  <si>
    <t>4.1.1.1</t>
  </si>
  <si>
    <t>4.1.1.2</t>
  </si>
  <si>
    <t>4.1.1.3</t>
  </si>
  <si>
    <t>4.1.1.4</t>
  </si>
  <si>
    <t>4.1.1.5</t>
  </si>
  <si>
    <t>4.1.1.6</t>
  </si>
  <si>
    <t>4.1.1.7</t>
  </si>
  <si>
    <t>4.1.1.8</t>
  </si>
  <si>
    <t>4.1.1.9</t>
  </si>
  <si>
    <t>4.1.1.10</t>
  </si>
  <si>
    <t>4.1.1.11</t>
  </si>
  <si>
    <t>4.1.2.1</t>
  </si>
  <si>
    <t>4.1.2.2</t>
  </si>
  <si>
    <t>4.1.2.3</t>
  </si>
  <si>
    <t>در اسرع وقت براي نوزاد  باند شناسايي تهيه مي شود.</t>
  </si>
  <si>
    <t>باند شناسايي به  مچ دست يا پاي نوزاد بسته مي شود.</t>
  </si>
  <si>
    <t>مادر و نوزاد تا پس از اولين تغذيه از پستان مادر در تماس با يكديگر باقي مي مانند.</t>
  </si>
  <si>
    <t>كاركنان، نوزاد را در صورت نشان دادن علائم آمادگي، براي گرفتن پستان كمك مي كنند</t>
  </si>
  <si>
    <t xml:space="preserve"> اولين تغذيه با شيرمادر ظرف ساعت اول پس از تولد انجام مي شود.</t>
  </si>
  <si>
    <t>در صورت عدم انجام تغذيه با شيرمادر ظرف ساعت اول تولد، سلامت نوزاد و مشكلات احتمالي پستان مادر بررسي مي شود</t>
  </si>
  <si>
    <t>هرگونه اقدامي در حين ليبر( تجويز دارو، آمنيوتومي و ...) كه موجب تاثير بر ضربان قلب جنين مي شود، در پرونده ثبت مي شود.</t>
  </si>
  <si>
    <t>در صورت عدم وجود ناهنجاري واضح يا علايم خطر،  نوزاد را روي شكم مادر قرار مي دهند.</t>
  </si>
  <si>
    <t xml:space="preserve"> زمان برقراري تماس پوست با پوست مادر و نوزاد پس از زايمان در پرونده  ثبت مي شود.</t>
  </si>
  <si>
    <t>مدت تماس پوست با پوست مادر و نوزاد در پرونده  ثبت مي شود.</t>
  </si>
  <si>
    <r>
      <rPr>
        <sz val="7"/>
        <color indexed="8"/>
        <rFont val="Times New Roman"/>
        <family val="1"/>
      </rPr>
      <t> </t>
    </r>
    <r>
      <rPr>
        <sz val="12"/>
        <color indexed="8"/>
        <rFont val="Arial"/>
        <family val="2"/>
      </rPr>
      <t>زمان اولين تغذيه با شيرمادردر پرونده  ثبت مي شود.</t>
    </r>
  </si>
  <si>
    <t>انجام مراقبت هاي نوزاد ترجيحا پس از ساعت اول زايمان انجام مي شود.</t>
  </si>
  <si>
    <t>به منظور برقراري تماس چشمي مادر و نوزاد، سر مادر كمي بالاتر قرار داده مي شود.</t>
  </si>
  <si>
    <t>4.1.2.4</t>
  </si>
  <si>
    <t>4.1.2.5</t>
  </si>
  <si>
    <t>4.1.2.6</t>
  </si>
  <si>
    <t>4.1.2.7</t>
  </si>
  <si>
    <t>4.1.2.8</t>
  </si>
  <si>
    <t>4.1.2.9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</si>
  <si>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</si>
  <si>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</si>
  <si>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</si>
  <si>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</si>
  <si>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</si>
  <si>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</si>
  <si>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</si>
  <si>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</si>
  <si>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</si>
  <si>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</si>
  <si>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</si>
  <si>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</si>
  <si>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</si>
  <si>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</si>
  <si>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</si>
  <si>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</si>
  <si>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</si>
  <si>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</si>
  <si>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</si>
  <si>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</si>
  <si>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</si>
  <si>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</si>
  <si>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</si>
  <si>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r>
      <t>سقف</t>
    </r>
    <r>
      <rPr>
        <b/>
        <sz val="12"/>
        <rFont val="Calibri"/>
        <family val="2"/>
      </rPr>
      <t xml:space="preserve"> </t>
    </r>
    <r>
      <rPr>
        <b/>
        <sz val="12"/>
        <rFont val="Arial"/>
        <family val="2"/>
      </rPr>
      <t>امتیاز</t>
    </r>
  </si>
  <si>
    <t>4.2.1.1</t>
  </si>
  <si>
    <t>4.2.1.2</t>
  </si>
  <si>
    <t>4.2.1.3</t>
  </si>
  <si>
    <t>4.2.1.4</t>
  </si>
  <si>
    <t>4.2.1.5</t>
  </si>
  <si>
    <t>4.2.1.6</t>
  </si>
  <si>
    <t>4.2.1.7</t>
  </si>
  <si>
    <t>4.2.1.8</t>
  </si>
  <si>
    <t>4.2.1.9</t>
  </si>
  <si>
    <t>4.2.1.10</t>
  </si>
  <si>
    <t>4.2.1.11</t>
  </si>
  <si>
    <t>4.2.1.12</t>
  </si>
  <si>
    <t>4.2.2.1</t>
  </si>
  <si>
    <t>4.2.2.2</t>
  </si>
  <si>
    <t>4.2.2.3</t>
  </si>
  <si>
    <t>4.2.2.4</t>
  </si>
  <si>
    <t>4.2.2.5</t>
  </si>
  <si>
    <t>4.2.2.6</t>
  </si>
  <si>
    <t>4.2.2.7</t>
  </si>
  <si>
    <t>4.2.2.8</t>
  </si>
  <si>
    <t>4.2.2.9</t>
  </si>
  <si>
    <t>4.2.2.10</t>
  </si>
  <si>
    <t>2.1.1</t>
  </si>
  <si>
    <t>2-1- جدول خلاصه امتياز ساختار فيزيكي و شرايط بخش</t>
  </si>
  <si>
    <t>جمع کل ساختار فيزيكي و شرايط بخش</t>
  </si>
  <si>
    <t>جمع کل تجهيرات اتاق زايمان</t>
  </si>
  <si>
    <t>2.2.3</t>
  </si>
  <si>
    <t>2.2.4</t>
  </si>
  <si>
    <t>2.2.5</t>
  </si>
  <si>
    <t>2.2.6</t>
  </si>
  <si>
    <t xml:space="preserve"> 2-2-5- ترالي احيا</t>
  </si>
  <si>
    <t>2.2.5.1</t>
  </si>
  <si>
    <t>2.2.5.2</t>
  </si>
  <si>
    <t>2.2.5.3</t>
  </si>
  <si>
    <t>2.2.5.4</t>
  </si>
  <si>
    <t>2.2.5.5</t>
  </si>
  <si>
    <t>2.2.5.6</t>
  </si>
  <si>
    <t>2.2.5.7</t>
  </si>
  <si>
    <t>2.2.5.8</t>
  </si>
  <si>
    <t>2.2.5.9</t>
  </si>
  <si>
    <t xml:space="preserve"> 2-2-6- ترالي احياي نوزاد</t>
  </si>
  <si>
    <t>2.2.6.1</t>
  </si>
  <si>
    <t>2.2.6.2</t>
  </si>
  <si>
    <t>2.2.6.3</t>
  </si>
  <si>
    <t>2.2.6.4</t>
  </si>
  <si>
    <t>2.2.6.5</t>
  </si>
  <si>
    <t>2.2.6.6</t>
  </si>
  <si>
    <t>2.2.6.7</t>
  </si>
  <si>
    <t>2.2.6.8</t>
  </si>
  <si>
    <t>2-3- جدول خلاصه امتیاز تجهيزات اتاق معاينه</t>
  </si>
  <si>
    <t>جمع کل تجهيزات اتاق معاينه</t>
  </si>
  <si>
    <t>3-1- ترياژ، بستري و انتقال</t>
  </si>
  <si>
    <t>3.1.1</t>
  </si>
  <si>
    <t>3.1.2</t>
  </si>
  <si>
    <t xml:space="preserve"> 3-3- جدول خلاصه امتیازاداره زايمان مادر كم خطر</t>
  </si>
  <si>
    <t>3.3.2</t>
  </si>
  <si>
    <t>3.3.3</t>
  </si>
  <si>
    <t>3.3.4</t>
  </si>
  <si>
    <t>3.3.5</t>
  </si>
  <si>
    <t>3.3.6</t>
  </si>
  <si>
    <t>3.3.7</t>
  </si>
  <si>
    <t>مانيتورينگ مداوم ضربان قلب جنين و انقباضات مادر ‍(CTG)</t>
  </si>
  <si>
    <t>4.1.1</t>
  </si>
  <si>
    <t>4.1.2</t>
  </si>
  <si>
    <t>4-1- جدول خلاصه امتیازمراقبت هاي روتين نوزادان</t>
  </si>
  <si>
    <t>جمع کل مراقبت هاي روتين نوزادان</t>
  </si>
  <si>
    <t>4-2- احياي نوزاد</t>
  </si>
  <si>
    <t>4.2.1</t>
  </si>
  <si>
    <t>4.2.2</t>
  </si>
  <si>
    <t>جمع کل آموزش مادر</t>
  </si>
  <si>
    <t>5.1.1</t>
  </si>
  <si>
    <t>5.1.2</t>
  </si>
  <si>
    <t>به مادر در مورد زردي نوزاد آموزش داده مي شود.</t>
  </si>
  <si>
    <t>4- خانه هاي آبي نياز به تكميل ندارند و خودبخود تكميل مي شوند.</t>
  </si>
  <si>
    <t>دستگاه فتال مانیتورینگ مجهز به توكومتر</t>
  </si>
  <si>
    <t>گرم كننده تابشي</t>
  </si>
  <si>
    <t>2.3.1.24</t>
  </si>
  <si>
    <t xml:space="preserve">ترالي احيا  استاندارد </t>
  </si>
  <si>
    <t>به مادر در مورد مشكلات پستان ها آموزش داده مي شود.</t>
  </si>
  <si>
    <t>به مادر در مورد غربالگري هيپوتيروئيدي نوزادان توضيح داده مي شود.</t>
  </si>
  <si>
    <t>تعداد مادران زايمان كرده در مركز كه در كلاس هاي آمادگي براي زايمان همين مركز شركت كرده اند</t>
  </si>
  <si>
    <t>تعداد مادران باردار بستري شده</t>
  </si>
  <si>
    <t>1.1.50</t>
  </si>
  <si>
    <r>
      <t xml:space="preserve"> تعداد مادران  </t>
    </r>
    <r>
      <rPr>
        <b/>
        <sz val="11"/>
        <color indexed="8"/>
        <rFont val="Calibri"/>
        <family val="2"/>
      </rPr>
      <t>HIV</t>
    </r>
    <r>
      <rPr>
        <b/>
        <sz val="11"/>
        <color indexed="8"/>
        <rFont val="Arial"/>
        <family val="2"/>
      </rPr>
      <t xml:space="preserve">  مثبت(نسبت به كل مادران بستري شده) </t>
    </r>
  </si>
  <si>
    <t>تعداد مادران هپاتيت ب مثبت (نسبت به كل مادران بستري شده)</t>
  </si>
  <si>
    <t xml:space="preserve"> تجهيزات ضروري ( سرسوزن، سرنگ، لوله بيني- معده اي، اكسيژن و كيسه خود متسع شونده، آمبوبگ با ماسك هاي اندازه هاي مختلف، نبولايزر و اسپيسر) موجود است.</t>
  </si>
  <si>
    <t>فضاي اتاق معاينه 21 متر مربع است.</t>
  </si>
  <si>
    <t>ترياژ</t>
  </si>
  <si>
    <t>فوريت هاي مامايي</t>
  </si>
  <si>
    <t xml:space="preserve">نحوه سنجش : مشاهده سیر پذیرش چهارمادردر اورژانس زايماني  </t>
  </si>
  <si>
    <t xml:space="preserve">نحوه سنجش : مشاهده سیر انتقال چهار مادردر اورژانس زايماني  </t>
  </si>
  <si>
    <t>نحوه امتيازدهي: ستون هاي1 تا 4، مربوط به چهار مورد بررسي مي باشد. در صورت پاسخ مثبت به سنجه، عدد 1 و در صورت پاسخ منفي، عدد 0 در ستون امتياز مربوطه نوشته مي شود.</t>
  </si>
  <si>
    <t xml:space="preserve">نحوه امتيازدهي: ستون هاي1 تا 4، مربوط به چهار مورد بررسي مي باشد. در صورت پاسخ مثبت به سنجه، عدد 1 و در صورت پاسخ منفي، عدد 0 در ستون امتياز مربوطه نوشته مي شود. </t>
  </si>
  <si>
    <t>نحوه سنجش: مشاهده چهار مورد زايمان و پرونده مربوط به آن</t>
  </si>
  <si>
    <t>نحوه سنجش : مصاحبه با مربي، مادر و بررسي مستندات</t>
  </si>
  <si>
    <t>ALT(SGPT)</t>
  </si>
  <si>
    <t>نحوه امتياز دهي :در صورتي كه امكان انجام آزمايش در تمامي شيفت هاوجود دارد و جواب در زماني نزديك به زمان هاي پيشنهادي وزارت بهداشت ،آماده مي شود، امتياز 1 و در صورتي كه امكان انجام آزمايش در تمامي شيفت هاوجود ندارد يا جواب در زماني نزديك به زمان هاي پيشنهادي وزارت بهداشت ،آماده نمي شود، امتياز  0داده مي شود.</t>
  </si>
  <si>
    <t xml:space="preserve">نحوه سنجش: بررسي مستندات مربوط به فاصله  زماني بين درخواست و دريافت جواب آزمايش                                       </t>
  </si>
  <si>
    <t>زمان پيشنهادي وزارت بهداشت( دقيقه)</t>
  </si>
  <si>
    <t>نحوه امتياز دهي: در صورت تطابق وضعيت با استاندارد درج شده، امتياز 1 و در صورت عدم مطابقت، امتياز 0 داده مي شود. در صورت غير قابل ارزيابي بودن سنجه در قسمت2.1.6 ، غ نوشته شود.</t>
  </si>
  <si>
    <t>تعدادسزارين به تفكيك هر متخصص زنان و زايمان در مركز( لطفا به ازاي هر متخصص يك رديف اضافه شود.)</t>
  </si>
  <si>
    <t xml:space="preserve">5- در تكميل ابزار كليه خانه هاي سفيد ، طبق راهنماي امتياز دهي هر بخش، تكميل شوند و خانه اي خالي گذاشته نشود. </t>
  </si>
  <si>
    <t>6- خانه هاي مربوط به جدول خلاصه امتيازات نياز به تكميل ندارند و خودبخود تكميل مي شوند.</t>
  </si>
  <si>
    <t>ماما( كل)</t>
  </si>
  <si>
    <t>خير</t>
  </si>
  <si>
    <t>بلي</t>
  </si>
  <si>
    <t xml:space="preserve">آيا تعداد نيروي مامايي با استاندارد مطابقت دارد؟ </t>
  </si>
  <si>
    <t xml:space="preserve">آيا متخصصين زنان و زايمان مقيم هستند؟  </t>
  </si>
  <si>
    <t xml:space="preserve">آيا متخصصين كودكان مقيم هستند؟  </t>
  </si>
  <si>
    <t xml:space="preserve">آيا متخصصين بيهوشي مقيم هستند؟  </t>
  </si>
  <si>
    <t xml:space="preserve">آيا سوپروايزر باليني  ماما وجود دارد؟ </t>
  </si>
  <si>
    <t xml:space="preserve">آيا در صورتي كه بيمارستان تك تخصصي زنان است، مدير امور پرستاري ماما است؟ </t>
  </si>
  <si>
    <t>آيا ماماي مسئول مراقبت از نوزاد در هر شيفت در نظر گرفته شده است؟</t>
  </si>
  <si>
    <r>
      <rPr>
        <sz val="11"/>
        <color indexed="8"/>
        <rFont val="Times New Roman"/>
        <family val="1"/>
      </rPr>
      <t xml:space="preserve"> كنترل متناوب قلب جنين </t>
    </r>
    <r>
      <rPr>
        <sz val="11"/>
        <color indexed="8"/>
        <rFont val="Arial"/>
        <family val="2"/>
      </rPr>
      <t>در مرحله اول زايمان در موارد كم خطر هر 30 دقيقه يكبار و در موارد پرخطر هر 15 دقيقه يكبار انجام مي شود.</t>
    </r>
  </si>
  <si>
    <r>
      <rPr>
        <sz val="11"/>
        <color indexed="8"/>
        <rFont val="Times New Roman"/>
        <family val="1"/>
      </rPr>
      <t xml:space="preserve"> كنترل متناوب قلب جنين </t>
    </r>
    <r>
      <rPr>
        <sz val="11"/>
        <color indexed="8"/>
        <rFont val="Arial"/>
        <family val="2"/>
      </rPr>
      <t>در مرحله دوم زايمان در موارد كم خطر هر15 دقيقه يكبار و در موارد پرخطر هر 5دقيقه يكبار انجام مي شود.</t>
    </r>
  </si>
  <si>
    <t>آموزشي، درماني(1)، درماني غيرآموزشي(2)، تامين اجتماعي(3)، وابسته به ارگان(4)، خصوصي(5) و ساير(6)</t>
  </si>
  <si>
    <t xml:space="preserve">ارزيابي صداي قلب جنین در مرحله اول زايمان در موارد كم خطر حداقل هر 30 دقيقه يك بار و در موارد پرخطر حداقل هر 15 دقيقه يك بارانجام مي شود.  </t>
  </si>
  <si>
    <t>تعداد مرگ و مير نوزادي</t>
  </si>
  <si>
    <t>تعداد مرده زايي</t>
  </si>
  <si>
    <t xml:space="preserve">تعداد مادران اعزامي  به سطوح مراقبتي بالاتر </t>
  </si>
  <si>
    <t xml:space="preserve">تعداد نوزادان اعزامي به سطوح مراقبتي بالاتر </t>
  </si>
  <si>
    <t xml:space="preserve">تعداد زنان با سو مصرف مواد و دارو </t>
  </si>
  <si>
    <t>رو بالشی تميز موجود میباشد.</t>
  </si>
  <si>
    <t>y</t>
  </si>
  <si>
    <t xml:space="preserve">سنتي  </t>
  </si>
  <si>
    <t>LDR</t>
  </si>
  <si>
    <t xml:space="preserve">سيستم بخش زايمان از چه نوعي است؟    </t>
  </si>
  <si>
    <t>`</t>
  </si>
  <si>
    <t>``</t>
  </si>
  <si>
    <t>2-1- ساختار فيزيكي و شرايط بخش زايمان</t>
  </si>
  <si>
    <t>2-4 - داروهاي مورد نياز در بخش زايمان</t>
  </si>
  <si>
    <t>2.4.1</t>
  </si>
  <si>
    <t>2.4.1.1</t>
  </si>
  <si>
    <t>2.4.1.2</t>
  </si>
  <si>
    <t>2.4.1.3</t>
  </si>
  <si>
    <t>2.4.1.4</t>
  </si>
  <si>
    <t>2.4.1.5</t>
  </si>
  <si>
    <t>2.4.1.6</t>
  </si>
  <si>
    <t>2.4.1.7</t>
  </si>
  <si>
    <t>2.4.1.8</t>
  </si>
  <si>
    <t>2.4.2</t>
  </si>
  <si>
    <t>2.4.2.1</t>
  </si>
  <si>
    <t>2.4.2.2</t>
  </si>
  <si>
    <t>2.4.2.3</t>
  </si>
  <si>
    <t>2.4.2.4</t>
  </si>
  <si>
    <t>2.4.3</t>
  </si>
  <si>
    <t>2.4.3.1</t>
  </si>
  <si>
    <t>2.4.3.2</t>
  </si>
  <si>
    <t>2.4.3.3</t>
  </si>
  <si>
    <t>2.4.4</t>
  </si>
  <si>
    <t>2.4.4.1</t>
  </si>
  <si>
    <t>2.4.4.2</t>
  </si>
  <si>
    <t>2.4.4.3</t>
  </si>
  <si>
    <t>2.4.4.4</t>
  </si>
  <si>
    <t>2.4.5</t>
  </si>
  <si>
    <t>2.4.5.1</t>
  </si>
  <si>
    <t>2.4.5.2</t>
  </si>
  <si>
    <t>2.4.5.3</t>
  </si>
  <si>
    <t>2.4.5.4</t>
  </si>
  <si>
    <t>2.4.5.5</t>
  </si>
  <si>
    <t>2.4.5.6</t>
  </si>
  <si>
    <t>2.4.5.7</t>
  </si>
  <si>
    <t>2.4.6</t>
  </si>
  <si>
    <t>2.4.6.1</t>
  </si>
  <si>
    <t>2.4.6.2</t>
  </si>
  <si>
    <t>2.4.6.3</t>
  </si>
  <si>
    <t>2.4.6.4</t>
  </si>
  <si>
    <t>2.4.7</t>
  </si>
  <si>
    <t>2.4.7.1</t>
  </si>
  <si>
    <t>2.4.7.2</t>
  </si>
  <si>
    <t>2.4.7.3</t>
  </si>
  <si>
    <t>2.4.8</t>
  </si>
  <si>
    <t>2.4.8.1</t>
  </si>
  <si>
    <t>2.4.8.2</t>
  </si>
  <si>
    <t>2.4.9</t>
  </si>
  <si>
    <t>2.4.9.1</t>
  </si>
  <si>
    <t>2.4.9.2</t>
  </si>
  <si>
    <t>2.4.10</t>
  </si>
  <si>
    <t>2.4.10.1</t>
  </si>
  <si>
    <t>2.4.10.2</t>
  </si>
  <si>
    <t>2.4.10.3</t>
  </si>
  <si>
    <t>2.4.11</t>
  </si>
  <si>
    <t>2.4.11.1</t>
  </si>
  <si>
    <t>2.4.11.2</t>
  </si>
  <si>
    <t>2.4.11.3</t>
  </si>
  <si>
    <t>2.4.12</t>
  </si>
  <si>
    <t>2.4.12.1</t>
  </si>
  <si>
    <t>2.4.12.2</t>
  </si>
  <si>
    <t>2.4.12.3</t>
  </si>
  <si>
    <t>2.4.12.4</t>
  </si>
  <si>
    <t>2.4.12.5</t>
  </si>
  <si>
    <t>2.4.12.6</t>
  </si>
  <si>
    <t>2.4.12.7</t>
  </si>
  <si>
    <t xml:space="preserve">2-5- آزمايشات </t>
  </si>
  <si>
    <t>2.5.13</t>
  </si>
  <si>
    <t>2.5.14</t>
  </si>
  <si>
    <t>2.5.15</t>
  </si>
  <si>
    <t>2.5.16</t>
  </si>
  <si>
    <t>2.5.17</t>
  </si>
  <si>
    <t>2.5.18</t>
  </si>
  <si>
    <t>2.5.19</t>
  </si>
  <si>
    <t>2.5.20</t>
  </si>
  <si>
    <t>2.5.21</t>
  </si>
  <si>
    <t>2.5.22</t>
  </si>
  <si>
    <t>2.5.23</t>
  </si>
  <si>
    <t>2.5.24</t>
  </si>
  <si>
    <t>2.5.25</t>
  </si>
  <si>
    <t>2.5.26</t>
  </si>
  <si>
    <t>2.5.27</t>
  </si>
  <si>
    <t>2.5.28</t>
  </si>
  <si>
    <t>2-6- نيروي  انساني</t>
  </si>
  <si>
    <t>2-6-1- كاركنان بخش زايمان</t>
  </si>
  <si>
    <t>2.6.1.1</t>
  </si>
  <si>
    <t>2.6.1.2</t>
  </si>
  <si>
    <t>2.6.1.3</t>
  </si>
  <si>
    <t>2.6.1.4</t>
  </si>
  <si>
    <t>2.6.1.5</t>
  </si>
  <si>
    <t>2.6.1.5.1</t>
  </si>
  <si>
    <t>2.6.1.5.2</t>
  </si>
  <si>
    <t>2.6.1.5.3</t>
  </si>
  <si>
    <t>2.6.1.5.4</t>
  </si>
  <si>
    <t>2.6.1.6</t>
  </si>
  <si>
    <t>2.6.1.7</t>
  </si>
  <si>
    <t>2.6.1.8</t>
  </si>
  <si>
    <t>2-6-2- كاركنان بخش اورژانس مامايي ( در صورت متفاوت بودن با بلوك زايمان)</t>
  </si>
  <si>
    <t>2.6.2.1</t>
  </si>
  <si>
    <t>2.6.2.2.</t>
  </si>
  <si>
    <t>2.6.2.3</t>
  </si>
  <si>
    <t>2.6.2.4</t>
  </si>
  <si>
    <t>2.6.2.5</t>
  </si>
  <si>
    <t>2.6.2.6</t>
  </si>
  <si>
    <t>2-6-3- استاندارد بودن كاركنان مامايي</t>
  </si>
  <si>
    <t>2-6-4- مقيم بودن متخصصين</t>
  </si>
  <si>
    <t>2-6-5- سوپروايزر مامايي</t>
  </si>
  <si>
    <t>2-6-6-  ماماي مسئول مراقبت از نوزاد</t>
  </si>
  <si>
    <t>2-6-7-  آموزش ساليانه كاركنان مامايي</t>
  </si>
  <si>
    <t>2.6.7.1</t>
  </si>
  <si>
    <t>2.6.7.2</t>
  </si>
  <si>
    <t>2.6.7.3</t>
  </si>
  <si>
    <t>2.6.7.4</t>
  </si>
  <si>
    <t>2.6.7.5</t>
  </si>
  <si>
    <t>2.6.7.6</t>
  </si>
  <si>
    <t>بخش پنجم: آموزش مادر</t>
  </si>
  <si>
    <t>5-1- آموزش مادر در دوران بارداري</t>
  </si>
  <si>
    <t xml:space="preserve"> 5-1-1- كلاس هاي آمادگي براي زايمان</t>
  </si>
  <si>
    <t>5.1.1.1</t>
  </si>
  <si>
    <t>5.1.1.2</t>
  </si>
  <si>
    <t>5.1.1.3</t>
  </si>
  <si>
    <t>5.1.1.4</t>
  </si>
  <si>
    <t>5.1.1.5</t>
  </si>
  <si>
    <t xml:space="preserve"> 5-1-2- محتواي آموزشي كلاس هاي آمادگي براي زايمان</t>
  </si>
  <si>
    <t>5.1.2.1</t>
  </si>
  <si>
    <t>5.1.2.2</t>
  </si>
  <si>
    <t>5.1.2.3</t>
  </si>
  <si>
    <t>5.1.2.4</t>
  </si>
  <si>
    <t>5.1.2.5</t>
  </si>
  <si>
    <t>5.1.2.6</t>
  </si>
  <si>
    <t>5.1.2.7</t>
  </si>
  <si>
    <t>5.1.2.8</t>
  </si>
  <si>
    <t>5.1.2.9</t>
  </si>
  <si>
    <t>5.1.2.10</t>
  </si>
  <si>
    <t>5.1.2.11</t>
  </si>
  <si>
    <t>5-2- آموزش مادر پس از زايمان</t>
  </si>
  <si>
    <t>5-2-1-  آموزش مراقبت از مادر</t>
  </si>
  <si>
    <t>5.2.1.1</t>
  </si>
  <si>
    <t>5.2.1.2</t>
  </si>
  <si>
    <t>5.2.1.3</t>
  </si>
  <si>
    <t>5.2.1.4</t>
  </si>
  <si>
    <t>5.2.1.5</t>
  </si>
  <si>
    <t>5.2.1.6</t>
  </si>
  <si>
    <t>5-2-2- آموزش مراقبت از نوزاد</t>
  </si>
  <si>
    <t>5.2.2.1</t>
  </si>
  <si>
    <t>5.2.2.2</t>
  </si>
  <si>
    <t>5.2.2.3</t>
  </si>
  <si>
    <t>5.2.2.4</t>
  </si>
  <si>
    <t>5.2.2.5</t>
  </si>
  <si>
    <t>5.2.2.6</t>
  </si>
  <si>
    <t>5-2-3-  آموزش در مورد مراجعات بعدي</t>
  </si>
  <si>
    <t>5.2.3.1</t>
  </si>
  <si>
    <t>5.2.3.2</t>
  </si>
  <si>
    <t>5.2.3.3</t>
  </si>
  <si>
    <t>5.2.3.4</t>
  </si>
  <si>
    <t>5.2.1</t>
  </si>
  <si>
    <t>5.2.2</t>
  </si>
  <si>
    <t>5.2.3</t>
  </si>
  <si>
    <t>معرفي ابزار و راهنماي تكميل آن</t>
  </si>
  <si>
    <t>بسمه تعالي</t>
  </si>
  <si>
    <t xml:space="preserve">ابزار بررسي كيفيت خدمات در بخش زايمان از 16 كاربرگ( (Sheet) تشكيل شده است. كاربرگ هاي نخستين شامل راهنماي تكميل، مشخصات مركز، سپس كاربرگ هاي مربوط به پنج قسمت کلی بررسي شامل آمار و اطلاعات ، منابع، مراقبت هاي مادران، مراقبت هاي نوزادان و آموزش مادر و در نهايت كاربرگ جدول امتيازات مي باشد. جهت دسترسي به هريك از قسمت هاي مذكور لازم است تا روي كاربرگ مربوطه كه در قسمت پايين صفحه اكسل نمايش داده مي شود، كليك نمايند. توجه فرمايند كه به علت محدوديت فضاي صفحه اكسل در هر زمان تنها تعداد معدودي كاربرگ قابل مشاهده است لذا لازم است تا با استفاده از فلش هاي سمت راست پايين صفحه، كاربرگ هاي مورد نياز را آشكار سازند. </t>
  </si>
  <si>
    <t>ابزار بررسي كيفيت خدمات در بخش زايمان</t>
  </si>
  <si>
    <t>تهيه كننده: اداره مامايي، دفتر مديريت بيمارستاني و تعالي خدمات باليني ، معاونت درمان، وزارت بهداشت درمان و آموزش پزشكي</t>
  </si>
  <si>
    <t>همكاران: فرح بابايي، ليلي اسلامبولچي، زهره مظاهري، فريبا عباسي، فريبا كيخسروي، اكرم گودرزي و  الهه كاظمي</t>
  </si>
  <si>
    <t xml:space="preserve">با تشكر از : دكتر شهناز تركستاني، دكتر مهراندخت عابديني،  ليلا هادي پور جهرمي، سعيده حجازي،همكاران محترم اداره سلامت مادران ،  دكتر محمد حيدرزاده، دكتر عباس حبيب الهي،  فروزان اكرمي، روشنك وكيليان، نسرين رشيدي جزني، همكاران محترم اداره نوزادان، دكتر حامد بركاتي، سوسن سعدونديان و مريم فريور، همكاران محترم ادره سلامت كودكان، كارشناسان و مسئولين امور مامايي دانشگاه هاي علوم پزشكي كشور و جمعي از ماما مسئولين بيمارستان هاي منخب سراسر كشور </t>
  </si>
  <si>
    <t>با نظارت: دكتر محمد حاجي آقاجاني، معاون محترم درمان، دکتر سيد احمد تارا، مدير كل محترم دفتر مديريت بيمارستاني و تعالي خدمات باليني و  دکتر جمشید کرمانچی، معاون فني محترم دفتر مديريت بيمارستاني و تعالي خدمات باليني و دكتر مريم كاشانيان، مدير گروه محترم زنان دانشگاه علوم پزشكي ايران</t>
  </si>
</sst>
</file>

<file path=xl/styles.xml><?xml version="1.0" encoding="utf-8"?>
<styleSheet xmlns="http://schemas.openxmlformats.org/spreadsheetml/2006/main">
  <numFmts count="3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429]hh:mm:ss\ AM/PM"/>
    <numFmt numFmtId="185" formatCode="0.0"/>
  </numFmts>
  <fonts count="126">
    <font>
      <sz val="11"/>
      <color theme="1"/>
      <name val="Calibri"/>
      <family val="2"/>
    </font>
    <font>
      <sz val="11"/>
      <color indexed="8"/>
      <name val="Arial"/>
      <family val="2"/>
    </font>
    <font>
      <b/>
      <sz val="11"/>
      <name val="Arial"/>
      <family val="2"/>
    </font>
    <font>
      <b/>
      <sz val="11"/>
      <color indexed="8"/>
      <name val="Arial"/>
      <family val="2"/>
    </font>
    <font>
      <b/>
      <sz val="11"/>
      <color indexed="8"/>
      <name val="Calibri"/>
      <family val="2"/>
    </font>
    <font>
      <sz val="12"/>
      <name val="Arial"/>
      <family val="2"/>
    </font>
    <font>
      <sz val="8"/>
      <color indexed="8"/>
      <name val="Arial"/>
      <family val="2"/>
    </font>
    <font>
      <sz val="12"/>
      <color indexed="8"/>
      <name val="Arial"/>
      <family val="2"/>
    </font>
    <font>
      <b/>
      <sz val="12"/>
      <name val="Arial"/>
      <family val="2"/>
    </font>
    <font>
      <sz val="11"/>
      <color indexed="8"/>
      <name val="Times New Roman"/>
      <family val="1"/>
    </font>
    <font>
      <sz val="11"/>
      <name val="Arial"/>
      <family val="2"/>
    </font>
    <font>
      <b/>
      <sz val="12"/>
      <color indexed="8"/>
      <name val="Arial"/>
      <family val="2"/>
    </font>
    <font>
      <sz val="12"/>
      <color indexed="8"/>
      <name val="Calibri"/>
      <family val="2"/>
    </font>
    <font>
      <sz val="7"/>
      <color indexed="8"/>
      <name val="Times New Roman"/>
      <family val="1"/>
    </font>
    <font>
      <b/>
      <sz val="12"/>
      <color indexed="8"/>
      <name val="Calibri"/>
      <family val="2"/>
    </font>
    <font>
      <sz val="11"/>
      <color indexed="8"/>
      <name val="Calibri"/>
      <family val="2"/>
    </font>
    <font>
      <b/>
      <sz val="11"/>
      <name val="Calibri"/>
      <family val="2"/>
    </font>
    <font>
      <b/>
      <u val="single"/>
      <sz val="11"/>
      <name val="Arial"/>
      <family val="2"/>
    </font>
    <font>
      <b/>
      <sz val="12"/>
      <name val="Calibri"/>
      <family val="2"/>
    </font>
    <font>
      <sz val="14"/>
      <name val="Arial"/>
      <family val="2"/>
    </font>
    <font>
      <sz val="11"/>
      <color indexed="8"/>
      <name val="Symbol"/>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1"/>
      <name val="Times New Roman"/>
      <family val="1"/>
    </font>
    <font>
      <sz val="14"/>
      <color indexed="8"/>
      <name val="Calibri"/>
      <family val="2"/>
    </font>
    <font>
      <sz val="14"/>
      <color indexed="8"/>
      <name val="B Yagut"/>
      <family val="0"/>
    </font>
    <font>
      <sz val="11"/>
      <color indexed="12"/>
      <name val="Arial"/>
      <family val="2"/>
    </font>
    <font>
      <b/>
      <sz val="11"/>
      <color indexed="10"/>
      <name val="B Yagut"/>
      <family val="0"/>
    </font>
    <font>
      <sz val="15"/>
      <color indexed="10"/>
      <name val="B Zar"/>
      <family val="0"/>
    </font>
    <font>
      <b/>
      <i/>
      <sz val="14"/>
      <color indexed="8"/>
      <name val="Arial"/>
      <family val="2"/>
    </font>
    <font>
      <b/>
      <i/>
      <sz val="14"/>
      <color indexed="10"/>
      <name val="Arial"/>
      <family val="2"/>
    </font>
    <font>
      <sz val="12"/>
      <color indexed="8"/>
      <name val="Symbol"/>
      <family val="1"/>
    </font>
    <font>
      <b/>
      <sz val="11"/>
      <color indexed="10"/>
      <name val="B Nazanin"/>
      <family val="0"/>
    </font>
    <font>
      <b/>
      <u val="single"/>
      <sz val="11"/>
      <color indexed="8"/>
      <name val="Arial"/>
      <family val="2"/>
    </font>
    <font>
      <b/>
      <sz val="11"/>
      <color indexed="10"/>
      <name val="Arial"/>
      <family val="2"/>
    </font>
    <font>
      <b/>
      <sz val="12"/>
      <color indexed="10"/>
      <name val="Arial"/>
      <family val="2"/>
    </font>
    <font>
      <sz val="12"/>
      <color indexed="10"/>
      <name val="Arial"/>
      <family val="2"/>
    </font>
    <font>
      <b/>
      <i/>
      <sz val="11"/>
      <color indexed="10"/>
      <name val="Arial"/>
      <family val="2"/>
    </font>
    <font>
      <b/>
      <i/>
      <sz val="11"/>
      <color indexed="8"/>
      <name val="Arial"/>
      <family val="2"/>
    </font>
    <font>
      <sz val="12"/>
      <color indexed="10"/>
      <name val="B Nazanin"/>
      <family val="0"/>
    </font>
    <font>
      <b/>
      <sz val="11"/>
      <color indexed="40"/>
      <name val="Arial"/>
      <family val="2"/>
    </font>
    <font>
      <sz val="11"/>
      <color indexed="10"/>
      <name val="Symbol"/>
      <family val="1"/>
    </font>
    <font>
      <sz val="12"/>
      <color indexed="10"/>
      <name val="Symbol"/>
      <family val="1"/>
    </font>
    <font>
      <sz val="12"/>
      <color indexed="55"/>
      <name val="Arial"/>
      <family val="2"/>
    </font>
    <font>
      <b/>
      <sz val="11"/>
      <color indexed="8"/>
      <name val="Times New Roman"/>
      <family val="1"/>
    </font>
    <font>
      <sz val="14"/>
      <color indexed="8"/>
      <name val="Arial"/>
      <family val="2"/>
    </font>
    <font>
      <sz val="14"/>
      <color indexed="10"/>
      <name val="Arial"/>
      <family val="2"/>
    </font>
    <font>
      <b/>
      <sz val="10"/>
      <color indexed="8"/>
      <name val="Arial"/>
      <family val="2"/>
    </font>
    <font>
      <b/>
      <sz val="14"/>
      <color indexed="8"/>
      <name val="Arial"/>
      <family val="2"/>
    </font>
    <font>
      <b/>
      <u val="single"/>
      <sz val="12"/>
      <color indexed="8"/>
      <name val="Arial"/>
      <family val="2"/>
    </font>
    <font>
      <b/>
      <sz val="16"/>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name val="Calibri"/>
      <family val="2"/>
    </font>
    <font>
      <sz val="11"/>
      <name val="Cambria"/>
      <family val="1"/>
    </font>
    <font>
      <b/>
      <sz val="12"/>
      <color theme="1"/>
      <name val="Arial"/>
      <family val="2"/>
    </font>
    <font>
      <sz val="14"/>
      <color theme="1"/>
      <name val="Calibri"/>
      <family val="2"/>
    </font>
    <font>
      <sz val="14"/>
      <color theme="1"/>
      <name val="B Yagut"/>
      <family val="0"/>
    </font>
    <font>
      <sz val="11"/>
      <name val="Calibri"/>
      <family val="2"/>
    </font>
    <font>
      <sz val="11"/>
      <color theme="10"/>
      <name val="Arial"/>
      <family val="2"/>
    </font>
    <font>
      <b/>
      <sz val="11"/>
      <color rgb="FFFF0000"/>
      <name val="B Yagut"/>
      <family val="0"/>
    </font>
    <font>
      <sz val="15"/>
      <color rgb="FFFF0000"/>
      <name val="B Zar"/>
      <family val="0"/>
    </font>
    <font>
      <b/>
      <i/>
      <sz val="14"/>
      <color theme="1"/>
      <name val="Arial"/>
      <family val="2"/>
    </font>
    <font>
      <sz val="12"/>
      <color theme="1"/>
      <name val="Calibri"/>
      <family val="2"/>
    </font>
    <font>
      <b/>
      <i/>
      <sz val="14"/>
      <color rgb="FFFF0000"/>
      <name val="Arial"/>
      <family val="2"/>
    </font>
    <font>
      <sz val="12"/>
      <color theme="1"/>
      <name val="Symbol"/>
      <family val="1"/>
    </font>
    <font>
      <b/>
      <sz val="11"/>
      <color theme="1"/>
      <name val="Arial"/>
      <family val="2"/>
    </font>
    <font>
      <b/>
      <sz val="11"/>
      <color rgb="FFFF0000"/>
      <name val="B Nazanin"/>
      <family val="0"/>
    </font>
    <font>
      <sz val="11"/>
      <color theme="1"/>
      <name val="Arial"/>
      <family val="2"/>
    </font>
    <font>
      <b/>
      <u val="single"/>
      <sz val="11"/>
      <color theme="1"/>
      <name val="Arial"/>
      <family val="2"/>
    </font>
    <font>
      <b/>
      <sz val="11"/>
      <color rgb="FFFF0000"/>
      <name val="Arial"/>
      <family val="2"/>
    </font>
    <font>
      <b/>
      <sz val="12"/>
      <color rgb="FFFF0000"/>
      <name val="Arial"/>
      <family val="2"/>
    </font>
    <font>
      <sz val="12"/>
      <color rgb="FFFF0000"/>
      <name val="Arial"/>
      <family val="2"/>
    </font>
    <font>
      <b/>
      <sz val="11"/>
      <color rgb="FFFF0000"/>
      <name val="Calibri"/>
      <family val="2"/>
    </font>
    <font>
      <b/>
      <i/>
      <sz val="11"/>
      <color rgb="FFFF0000"/>
      <name val="Arial"/>
      <family val="2"/>
    </font>
    <font>
      <b/>
      <i/>
      <sz val="11"/>
      <color theme="1"/>
      <name val="Arial"/>
      <family val="2"/>
    </font>
    <font>
      <sz val="12"/>
      <color rgb="FFFF0000"/>
      <name val="B Nazanin"/>
      <family val="0"/>
    </font>
    <font>
      <b/>
      <sz val="11"/>
      <color rgb="FF00B0F0"/>
      <name val="Arial"/>
      <family val="2"/>
    </font>
    <font>
      <sz val="11"/>
      <color rgb="FFFF0000"/>
      <name val="Symbol"/>
      <family val="1"/>
    </font>
    <font>
      <sz val="12"/>
      <color rgb="FFFF0000"/>
      <name val="Symbol"/>
      <family val="1"/>
    </font>
    <font>
      <sz val="12"/>
      <color rgb="FFA6A6A6"/>
      <name val="Arial"/>
      <family val="2"/>
    </font>
    <font>
      <b/>
      <sz val="12"/>
      <color theme="1"/>
      <name val="Calibri"/>
      <family val="2"/>
    </font>
    <font>
      <sz val="11"/>
      <color rgb="FF000000"/>
      <name val="Times New Roman"/>
      <family val="1"/>
    </font>
    <font>
      <b/>
      <sz val="11"/>
      <color theme="1"/>
      <name val="Times New Roman"/>
      <family val="1"/>
    </font>
    <font>
      <sz val="14"/>
      <color theme="1"/>
      <name val="Arial"/>
      <family val="2"/>
    </font>
    <font>
      <sz val="11"/>
      <color theme="1"/>
      <name val="Times New Roman"/>
      <family val="1"/>
    </font>
    <font>
      <sz val="14"/>
      <color rgb="FFFF0000"/>
      <name val="Arial"/>
      <family val="2"/>
    </font>
    <font>
      <b/>
      <u val="single"/>
      <sz val="11"/>
      <color theme="1"/>
      <name val="Calibri"/>
      <family val="2"/>
    </font>
    <font>
      <b/>
      <sz val="10"/>
      <color theme="1"/>
      <name val="Arial"/>
      <family val="2"/>
    </font>
    <font>
      <b/>
      <sz val="14"/>
      <color theme="1"/>
      <name val="Calibri"/>
      <family val="2"/>
    </font>
    <font>
      <b/>
      <u val="single"/>
      <sz val="12"/>
      <color theme="1"/>
      <name val="Arial"/>
      <family val="2"/>
    </font>
    <font>
      <b/>
      <sz val="18"/>
      <color theme="1"/>
      <name val="Calibri"/>
      <family val="2"/>
    </font>
    <font>
      <b/>
      <sz val="16"/>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BD4B4"/>
        <bgColor indexed="64"/>
      </patternFill>
    </fill>
    <fill>
      <patternFill patternType="solid">
        <fgColor rgb="FFFFFFFF"/>
        <bgColor indexed="64"/>
      </patternFill>
    </fill>
    <fill>
      <patternFill patternType="solid">
        <fgColor rgb="FFF796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81">
    <xf numFmtId="0" fontId="0" fillId="0" borderId="0" xfId="0" applyFont="1" applyAlignment="1">
      <alignment/>
    </xf>
    <xf numFmtId="0" fontId="0" fillId="0" borderId="10" xfId="0" applyBorder="1" applyAlignment="1">
      <alignment readingOrder="2"/>
    </xf>
    <xf numFmtId="0" fontId="83" fillId="0" borderId="10" xfId="0" applyFont="1" applyBorder="1" applyAlignment="1">
      <alignment readingOrder="2"/>
    </xf>
    <xf numFmtId="0" fontId="83" fillId="0" borderId="10" xfId="0" applyFont="1" applyBorder="1" applyAlignment="1">
      <alignment vertical="top" readingOrder="2"/>
    </xf>
    <xf numFmtId="0" fontId="85" fillId="33" borderId="10" xfId="0" applyFont="1" applyFill="1" applyBorder="1" applyAlignment="1">
      <alignment horizontal="right" vertical="top" wrapText="1" readingOrder="2"/>
    </xf>
    <xf numFmtId="0" fontId="0" fillId="34" borderId="10" xfId="0" applyFill="1" applyBorder="1" applyAlignment="1">
      <alignment readingOrder="2"/>
    </xf>
    <xf numFmtId="0" fontId="0" fillId="34" borderId="10" xfId="0" applyFill="1" applyBorder="1" applyAlignment="1">
      <alignment/>
    </xf>
    <xf numFmtId="0" fontId="83" fillId="34" borderId="10" xfId="0" applyFont="1" applyFill="1" applyBorder="1" applyAlignment="1">
      <alignment vertical="top" readingOrder="2"/>
    </xf>
    <xf numFmtId="0" fontId="5" fillId="0" borderId="10" xfId="0" applyFont="1" applyBorder="1" applyAlignment="1">
      <alignment horizontal="right" vertical="top" wrapText="1" readingOrder="2"/>
    </xf>
    <xf numFmtId="0" fontId="5" fillId="0" borderId="10" xfId="0" applyFont="1" applyBorder="1" applyAlignment="1">
      <alignment vertical="top" wrapText="1" readingOrder="2"/>
    </xf>
    <xf numFmtId="0" fontId="85" fillId="34" borderId="10" xfId="0" applyFont="1" applyFill="1" applyBorder="1" applyAlignment="1">
      <alignment horizontal="center" vertical="top" wrapText="1" readingOrder="2"/>
    </xf>
    <xf numFmtId="0" fontId="84" fillId="34" borderId="10" xfId="0" applyFont="1" applyFill="1" applyBorder="1" applyAlignment="1">
      <alignment readingOrder="2"/>
    </xf>
    <xf numFmtId="0" fontId="86" fillId="0" borderId="10" xfId="0" applyFont="1" applyBorder="1" applyAlignment="1">
      <alignment horizontal="right"/>
    </xf>
    <xf numFmtId="0" fontId="87" fillId="0" borderId="10" xfId="53" applyFont="1" applyBorder="1" applyAlignment="1" applyProtection="1">
      <alignment wrapText="1"/>
      <protection/>
    </xf>
    <xf numFmtId="0" fontId="83" fillId="0" borderId="10" xfId="0" applyFont="1" applyBorder="1" applyAlignment="1">
      <alignment horizontal="right" readingOrder="2"/>
    </xf>
    <xf numFmtId="0" fontId="85" fillId="0" borderId="10" xfId="0" applyFont="1" applyBorder="1" applyAlignment="1">
      <alignment horizontal="justify" vertical="top" wrapText="1" readingOrder="2"/>
    </xf>
    <xf numFmtId="0" fontId="85" fillId="33" borderId="10" xfId="0" applyFont="1" applyFill="1" applyBorder="1" applyAlignment="1">
      <alignment horizontal="justify" vertical="top" wrapText="1" readingOrder="2"/>
    </xf>
    <xf numFmtId="0" fontId="83" fillId="33" borderId="10" xfId="0" applyFont="1" applyFill="1" applyBorder="1" applyAlignment="1">
      <alignment vertical="top" readingOrder="2"/>
    </xf>
    <xf numFmtId="0" fontId="83" fillId="33" borderId="10" xfId="0" applyFont="1" applyFill="1" applyBorder="1" applyAlignment="1">
      <alignment/>
    </xf>
    <xf numFmtId="0" fontId="8" fillId="33" borderId="10" xfId="0" applyFont="1" applyFill="1" applyBorder="1" applyAlignment="1">
      <alignment horizontal="right" vertical="top" wrapText="1" readingOrder="2"/>
    </xf>
    <xf numFmtId="0" fontId="83" fillId="13" borderId="10" xfId="0" applyFont="1" applyFill="1" applyBorder="1" applyAlignment="1">
      <alignment horizontal="right" wrapText="1" readingOrder="2"/>
    </xf>
    <xf numFmtId="0" fontId="5" fillId="33" borderId="10" xfId="0" applyFont="1" applyFill="1" applyBorder="1" applyAlignment="1">
      <alignment horizontal="right" vertical="top" wrapText="1" readingOrder="2"/>
    </xf>
    <xf numFmtId="0" fontId="0" fillId="0" borderId="10" xfId="0" applyBorder="1" applyAlignment="1">
      <alignment/>
    </xf>
    <xf numFmtId="0" fontId="88" fillId="34" borderId="10" xfId="0" applyFont="1" applyFill="1" applyBorder="1" applyAlignment="1">
      <alignment horizontal="justify" vertical="top" wrapText="1" readingOrder="2"/>
    </xf>
    <xf numFmtId="0" fontId="0" fillId="33" borderId="10" xfId="0" applyFill="1" applyBorder="1" applyAlignment="1">
      <alignment/>
    </xf>
    <xf numFmtId="0" fontId="0" fillId="33" borderId="10" xfId="0" applyFill="1" applyBorder="1" applyAlignment="1">
      <alignment vertical="top" wrapText="1"/>
    </xf>
    <xf numFmtId="0" fontId="83" fillId="0" borderId="10" xfId="0" applyFont="1" applyBorder="1" applyAlignment="1">
      <alignment horizontal="left" vertical="top" readingOrder="2"/>
    </xf>
    <xf numFmtId="0" fontId="89" fillId="33" borderId="0" xfId="0" applyFont="1" applyFill="1" applyAlignment="1">
      <alignment horizontal="right" readingOrder="2"/>
    </xf>
    <xf numFmtId="0" fontId="90" fillId="33" borderId="0" xfId="0" applyFont="1" applyFill="1" applyAlignment="1">
      <alignment/>
    </xf>
    <xf numFmtId="0" fontId="83" fillId="13" borderId="10" xfId="0" applyFont="1" applyFill="1" applyBorder="1" applyAlignment="1">
      <alignment horizontal="right"/>
    </xf>
    <xf numFmtId="0" fontId="85" fillId="0" borderId="10" xfId="0" applyFont="1" applyBorder="1" applyAlignment="1">
      <alignment horizontal="right" vertical="top" wrapText="1" readingOrder="2"/>
    </xf>
    <xf numFmtId="0" fontId="0" fillId="35" borderId="10" xfId="0" applyFill="1" applyBorder="1" applyAlignment="1">
      <alignment/>
    </xf>
    <xf numFmtId="0" fontId="16" fillId="13" borderId="10" xfId="0" applyFont="1" applyFill="1" applyBorder="1" applyAlignment="1">
      <alignment/>
    </xf>
    <xf numFmtId="0" fontId="0" fillId="35" borderId="10" xfId="0" applyFill="1" applyBorder="1" applyAlignment="1">
      <alignment readingOrder="2"/>
    </xf>
    <xf numFmtId="0" fontId="16" fillId="13" borderId="10" xfId="0" applyFont="1" applyFill="1" applyBorder="1" applyAlignment="1">
      <alignment horizontal="right"/>
    </xf>
    <xf numFmtId="0" fontId="91" fillId="35" borderId="10" xfId="0" applyFont="1" applyFill="1" applyBorder="1" applyAlignment="1">
      <alignment/>
    </xf>
    <xf numFmtId="0" fontId="83" fillId="36" borderId="10" xfId="0" applyFont="1" applyFill="1" applyBorder="1" applyAlignment="1">
      <alignment vertical="top" readingOrder="2"/>
    </xf>
    <xf numFmtId="0" fontId="0" fillId="35" borderId="10" xfId="0" applyFill="1" applyBorder="1" applyAlignment="1">
      <alignment horizontal="right" readingOrder="2"/>
    </xf>
    <xf numFmtId="0" fontId="88" fillId="0" borderId="10" xfId="0" applyFont="1" applyBorder="1" applyAlignment="1">
      <alignment horizontal="right" vertical="top" wrapText="1" readingOrder="2"/>
    </xf>
    <xf numFmtId="0" fontId="88" fillId="36" borderId="11" xfId="0" applyFont="1" applyFill="1" applyBorder="1" applyAlignment="1">
      <alignment horizontal="right" vertical="top" wrapText="1" readingOrder="2"/>
    </xf>
    <xf numFmtId="0" fontId="92" fillId="35" borderId="12" xfId="53" applyFont="1" applyFill="1" applyBorder="1" applyAlignment="1" applyProtection="1" quotePrefix="1">
      <alignment vertical="top" wrapText="1" readingOrder="2"/>
      <protection/>
    </xf>
    <xf numFmtId="0" fontId="0" fillId="0" borderId="0" xfId="0" applyAlignment="1" applyProtection="1">
      <alignment/>
      <protection locked="0"/>
    </xf>
    <xf numFmtId="14" fontId="88" fillId="0" borderId="10" xfId="0" applyNumberFormat="1" applyFont="1" applyBorder="1" applyAlignment="1" applyProtection="1">
      <alignment horizontal="left" vertical="top" wrapText="1" readingOrder="2"/>
      <protection locked="0"/>
    </xf>
    <xf numFmtId="0" fontId="93" fillId="0" borderId="10" xfId="0" applyFont="1" applyBorder="1" applyAlignment="1" applyProtection="1">
      <alignment horizontal="center" wrapText="1"/>
      <protection locked="0"/>
    </xf>
    <xf numFmtId="0" fontId="94" fillId="0" borderId="10" xfId="0" applyFont="1" applyBorder="1" applyAlignment="1" applyProtection="1">
      <alignment wrapText="1"/>
      <protection locked="0"/>
    </xf>
    <xf numFmtId="0" fontId="95" fillId="0" borderId="10" xfId="0" applyFont="1" applyBorder="1" applyAlignment="1" applyProtection="1">
      <alignment horizontal="right" vertical="top" wrapText="1" readingOrder="2"/>
      <protection locked="0"/>
    </xf>
    <xf numFmtId="0" fontId="96" fillId="0" borderId="10" xfId="0" applyFont="1" applyBorder="1" applyAlignment="1" applyProtection="1">
      <alignment horizontal="right" vertical="top" wrapText="1" readingOrder="2"/>
      <protection locked="0"/>
    </xf>
    <xf numFmtId="0" fontId="96" fillId="0" borderId="10" xfId="0" applyFont="1" applyFill="1" applyBorder="1" applyAlignment="1" applyProtection="1">
      <alignment horizontal="right" vertical="top" wrapText="1" readingOrder="2"/>
      <protection locked="0"/>
    </xf>
    <xf numFmtId="0" fontId="97" fillId="0" borderId="10" xfId="0" applyFont="1" applyBorder="1" applyAlignment="1" applyProtection="1">
      <alignment horizontal="right" vertical="top" wrapText="1" readingOrder="2"/>
      <protection locked="0"/>
    </xf>
    <xf numFmtId="0" fontId="85" fillId="33" borderId="10" xfId="0" applyFont="1" applyFill="1" applyBorder="1" applyAlignment="1" applyProtection="1">
      <alignment horizontal="right" vertical="top" wrapText="1" readingOrder="2"/>
      <protection locked="0"/>
    </xf>
    <xf numFmtId="0" fontId="95" fillId="33" borderId="10" xfId="0" applyFont="1" applyFill="1" applyBorder="1" applyAlignment="1" applyProtection="1">
      <alignment horizontal="right" vertical="top" wrapText="1" readingOrder="2"/>
      <protection locked="0"/>
    </xf>
    <xf numFmtId="0" fontId="97" fillId="33" borderId="10" xfId="0" applyFont="1" applyFill="1" applyBorder="1" applyAlignment="1" applyProtection="1">
      <alignment horizontal="right" vertical="top" wrapText="1" readingOrder="2"/>
      <protection locked="0"/>
    </xf>
    <xf numFmtId="0" fontId="98" fillId="0" borderId="10" xfId="0" applyFont="1" applyBorder="1" applyAlignment="1" applyProtection="1">
      <alignment horizontal="right" vertical="top" wrapText="1" readingOrder="2"/>
      <protection locked="0"/>
    </xf>
    <xf numFmtId="0" fontId="0" fillId="0" borderId="10" xfId="0" applyBorder="1" applyAlignment="1" applyProtection="1">
      <alignment/>
      <protection locked="0"/>
    </xf>
    <xf numFmtId="0" fontId="88" fillId="35" borderId="10" xfId="0" applyFont="1" applyFill="1" applyBorder="1" applyAlignment="1" applyProtection="1">
      <alignment horizontal="right" vertical="top" wrapText="1" readingOrder="2"/>
      <protection/>
    </xf>
    <xf numFmtId="0" fontId="0" fillId="0" borderId="10" xfId="0" applyBorder="1" applyAlignment="1" applyProtection="1">
      <alignment readingOrder="2"/>
      <protection locked="0"/>
    </xf>
    <xf numFmtId="0" fontId="0" fillId="0" borderId="10" xfId="0" applyBorder="1" applyAlignment="1" applyProtection="1">
      <alignment horizontal="center" readingOrder="2"/>
      <protection locked="0"/>
    </xf>
    <xf numFmtId="0" fontId="83" fillId="0" borderId="10" xfId="0" applyFont="1" applyBorder="1" applyAlignment="1" applyProtection="1">
      <alignment readingOrder="2"/>
      <protection locked="0"/>
    </xf>
    <xf numFmtId="0" fontId="85" fillId="0" borderId="10" xfId="0" applyFont="1" applyBorder="1" applyAlignment="1" applyProtection="1">
      <alignment horizontal="right" vertical="top" wrapText="1" readingOrder="2"/>
      <protection locked="0"/>
    </xf>
    <xf numFmtId="0" fontId="83" fillId="37" borderId="10" xfId="0" applyFont="1" applyFill="1" applyBorder="1" applyAlignment="1" applyProtection="1">
      <alignment horizontal="left" vertical="top" readingOrder="2"/>
      <protection/>
    </xf>
    <xf numFmtId="0" fontId="88" fillId="0" borderId="10" xfId="0" applyFont="1" applyBorder="1" applyAlignment="1" applyProtection="1">
      <alignment vertical="top" wrapText="1" readingOrder="2"/>
      <protection/>
    </xf>
    <xf numFmtId="0" fontId="88" fillId="35" borderId="10" xfId="0" applyFont="1" applyFill="1" applyBorder="1" applyAlignment="1" applyProtection="1">
      <alignment vertical="top" wrapText="1" readingOrder="2"/>
      <protection/>
    </xf>
    <xf numFmtId="0" fontId="85" fillId="35" borderId="12" xfId="0" applyFont="1" applyFill="1" applyBorder="1" applyAlignment="1" applyProtection="1">
      <alignment vertical="top" wrapText="1" readingOrder="2"/>
      <protection/>
    </xf>
    <xf numFmtId="0" fontId="85" fillId="35" borderId="10" xfId="0" applyFont="1" applyFill="1" applyBorder="1" applyAlignment="1" applyProtection="1">
      <alignment vertical="top" wrapText="1" readingOrder="2"/>
      <protection/>
    </xf>
    <xf numFmtId="14" fontId="83" fillId="37" borderId="10" xfId="0" applyNumberFormat="1" applyFont="1" applyFill="1" applyBorder="1" applyAlignment="1" applyProtection="1">
      <alignment horizontal="left" vertical="top" readingOrder="2"/>
      <protection/>
    </xf>
    <xf numFmtId="0" fontId="88" fillId="0" borderId="10" xfId="0" applyFont="1" applyBorder="1" applyAlignment="1" applyProtection="1">
      <alignment vertical="top" readingOrder="2"/>
      <protection/>
    </xf>
    <xf numFmtId="0" fontId="88" fillId="0" borderId="10" xfId="0" applyFont="1" applyBorder="1" applyAlignment="1" applyProtection="1">
      <alignment horizontal="right" vertical="top" wrapText="1" readingOrder="2"/>
      <protection/>
    </xf>
    <xf numFmtId="0" fontId="83" fillId="0" borderId="10" xfId="0" applyFont="1" applyBorder="1" applyAlignment="1" applyProtection="1">
      <alignment wrapText="1"/>
      <protection/>
    </xf>
    <xf numFmtId="0" fontId="83" fillId="0" borderId="10" xfId="0" applyFont="1" applyBorder="1" applyAlignment="1" applyProtection="1">
      <alignment/>
      <protection/>
    </xf>
    <xf numFmtId="0" fontId="85" fillId="35" borderId="13" xfId="0" applyFont="1" applyFill="1" applyBorder="1" applyAlignment="1" applyProtection="1">
      <alignment vertical="top" wrapText="1" readingOrder="2"/>
      <protection/>
    </xf>
    <xf numFmtId="2" fontId="83" fillId="37" borderId="10" xfId="0" applyNumberFormat="1" applyFont="1" applyFill="1" applyBorder="1" applyAlignment="1" applyProtection="1">
      <alignment readingOrder="2"/>
      <protection/>
    </xf>
    <xf numFmtId="0" fontId="99" fillId="38" borderId="10" xfId="0" applyFont="1" applyFill="1" applyBorder="1" applyAlignment="1" applyProtection="1">
      <alignment horizontal="center" vertical="top" wrapText="1" readingOrder="2"/>
      <protection/>
    </xf>
    <xf numFmtId="0" fontId="99" fillId="36" borderId="10" xfId="0" applyFont="1" applyFill="1" applyBorder="1" applyAlignment="1" applyProtection="1">
      <alignment horizontal="center" vertical="top" wrapText="1" readingOrder="2"/>
      <protection/>
    </xf>
    <xf numFmtId="0" fontId="99" fillId="39" borderId="10" xfId="0" applyFont="1" applyFill="1" applyBorder="1" applyAlignment="1" applyProtection="1">
      <alignment horizontal="center" vertical="top" wrapText="1" readingOrder="2"/>
      <protection/>
    </xf>
    <xf numFmtId="0" fontId="99" fillId="40" borderId="10" xfId="0" applyFont="1" applyFill="1" applyBorder="1" applyAlignment="1" applyProtection="1">
      <alignment horizontal="center" vertical="top" wrapText="1" readingOrder="2"/>
      <protection/>
    </xf>
    <xf numFmtId="2" fontId="83" fillId="37" borderId="10" xfId="0" applyNumberFormat="1" applyFont="1" applyFill="1" applyBorder="1" applyAlignment="1" applyProtection="1">
      <alignment horizontal="left" vertical="top" readingOrder="2"/>
      <protection/>
    </xf>
    <xf numFmtId="0" fontId="83" fillId="37" borderId="10" xfId="0" applyFont="1" applyFill="1" applyBorder="1" applyAlignment="1" applyProtection="1">
      <alignment readingOrder="2"/>
      <protection/>
    </xf>
    <xf numFmtId="0" fontId="83" fillId="37" borderId="14" xfId="0" applyFont="1" applyFill="1" applyBorder="1" applyAlignment="1" applyProtection="1">
      <alignment horizontal="left" vertical="top" readingOrder="2"/>
      <protection/>
    </xf>
    <xf numFmtId="0" fontId="83" fillId="0" borderId="10" xfId="0" applyFont="1" applyBorder="1" applyAlignment="1" applyProtection="1">
      <alignment horizontal="left" vertical="top" readingOrder="2"/>
      <protection/>
    </xf>
    <xf numFmtId="0" fontId="83" fillId="0" borderId="10" xfId="0" applyFont="1" applyBorder="1" applyAlignment="1" applyProtection="1">
      <alignment horizontal="right" vertical="top" readingOrder="2"/>
      <protection/>
    </xf>
    <xf numFmtId="0" fontId="85" fillId="35" borderId="14" xfId="0" applyFont="1" applyFill="1" applyBorder="1" applyAlignment="1" applyProtection="1">
      <alignment vertical="top" wrapText="1" readingOrder="2"/>
      <protection/>
    </xf>
    <xf numFmtId="0" fontId="88" fillId="0" borderId="10" xfId="0" applyFont="1" applyFill="1" applyBorder="1" applyAlignment="1" applyProtection="1">
      <alignment horizontal="right" vertical="top" wrapText="1" readingOrder="2"/>
      <protection locked="0"/>
    </xf>
    <xf numFmtId="0" fontId="0" fillId="33" borderId="10" xfId="0" applyFill="1" applyBorder="1" applyAlignment="1" applyProtection="1">
      <alignment/>
      <protection locked="0"/>
    </xf>
    <xf numFmtId="0" fontId="0" fillId="33" borderId="10" xfId="0" applyFill="1" applyBorder="1" applyAlignment="1" applyProtection="1">
      <alignment wrapText="1"/>
      <protection locked="0"/>
    </xf>
    <xf numFmtId="0" fontId="100" fillId="33" borderId="10" xfId="0" applyFont="1" applyFill="1" applyBorder="1" applyAlignment="1" applyProtection="1">
      <alignment horizontal="justify" readingOrder="2"/>
      <protection locked="0"/>
    </xf>
    <xf numFmtId="0" fontId="0" fillId="35" borderId="10" xfId="0" applyFill="1" applyBorder="1" applyAlignment="1" applyProtection="1">
      <alignment/>
      <protection/>
    </xf>
    <xf numFmtId="0" fontId="101" fillId="33" borderId="10" xfId="0" applyFont="1" applyFill="1" applyBorder="1" applyAlignment="1" applyProtection="1">
      <alignment horizontal="right" vertical="top" wrapText="1" readingOrder="2"/>
      <protection locked="0"/>
    </xf>
    <xf numFmtId="0" fontId="102" fillId="33" borderId="10" xfId="0" applyFont="1" applyFill="1" applyBorder="1" applyAlignment="1" applyProtection="1">
      <alignment horizontal="center" readingOrder="2"/>
      <protection locked="0"/>
    </xf>
    <xf numFmtId="0" fontId="83" fillId="33" borderId="10" xfId="0" applyFont="1" applyFill="1" applyBorder="1" applyAlignment="1" applyProtection="1">
      <alignment horizontal="left" vertical="top" readingOrder="2"/>
      <protection locked="0"/>
    </xf>
    <xf numFmtId="0" fontId="83" fillId="33" borderId="10" xfId="0" applyFont="1" applyFill="1" applyBorder="1" applyAlignment="1" applyProtection="1">
      <alignment horizontal="right"/>
      <protection locked="0"/>
    </xf>
    <xf numFmtId="0" fontId="99" fillId="33" borderId="10" xfId="0" applyFont="1" applyFill="1" applyBorder="1" applyAlignment="1" applyProtection="1">
      <alignment horizontal="right" vertical="top" wrapText="1" readingOrder="2"/>
      <protection locked="0"/>
    </xf>
    <xf numFmtId="0" fontId="10" fillId="33" borderId="10" xfId="0" applyFont="1" applyFill="1" applyBorder="1" applyAlignment="1" applyProtection="1">
      <alignment horizontal="right" vertical="top" wrapText="1" readingOrder="2"/>
      <protection locked="0"/>
    </xf>
    <xf numFmtId="0" fontId="99" fillId="0" borderId="10" xfId="0" applyFont="1" applyBorder="1" applyAlignment="1" applyProtection="1">
      <alignment horizontal="right" vertical="top" wrapText="1" readingOrder="2"/>
      <protection locked="0"/>
    </xf>
    <xf numFmtId="0" fontId="101" fillId="34" borderId="10" xfId="0" applyFont="1" applyFill="1" applyBorder="1" applyAlignment="1" applyProtection="1">
      <alignment horizontal="right" vertical="top" wrapText="1" readingOrder="2"/>
      <protection/>
    </xf>
    <xf numFmtId="0" fontId="0" fillId="34" borderId="10" xfId="0" applyFill="1" applyBorder="1" applyAlignment="1" applyProtection="1">
      <alignment/>
      <protection/>
    </xf>
    <xf numFmtId="0" fontId="103" fillId="35" borderId="10" xfId="0" applyFont="1" applyFill="1" applyBorder="1" applyAlignment="1" applyProtection="1">
      <alignment horizontal="right" vertical="top" wrapText="1" readingOrder="2"/>
      <protection/>
    </xf>
    <xf numFmtId="0" fontId="99" fillId="35" borderId="10" xfId="0" applyFont="1" applyFill="1" applyBorder="1" applyAlignment="1" applyProtection="1">
      <alignment horizontal="center" readingOrder="2"/>
      <protection/>
    </xf>
    <xf numFmtId="0" fontId="2" fillId="35" borderId="10" xfId="0" applyFont="1" applyFill="1" applyBorder="1" applyAlignment="1" applyProtection="1">
      <alignment horizontal="right" vertical="top" wrapText="1" readingOrder="2"/>
      <protection/>
    </xf>
    <xf numFmtId="0" fontId="101" fillId="35" borderId="10" xfId="0" applyFont="1" applyFill="1" applyBorder="1" applyAlignment="1" applyProtection="1">
      <alignment horizontal="right" vertical="top" wrapText="1" readingOrder="2"/>
      <protection/>
    </xf>
    <xf numFmtId="0" fontId="102" fillId="35" borderId="10" xfId="0" applyFont="1" applyFill="1" applyBorder="1" applyAlignment="1" applyProtection="1">
      <alignment horizontal="center" readingOrder="2"/>
      <protection/>
    </xf>
    <xf numFmtId="0" fontId="99" fillId="35" borderId="10" xfId="0" applyFont="1" applyFill="1" applyBorder="1" applyAlignment="1" applyProtection="1">
      <alignment horizontal="right" vertical="top" wrapText="1" readingOrder="2"/>
      <protection/>
    </xf>
    <xf numFmtId="0" fontId="85" fillId="35" borderId="10" xfId="0" applyFont="1" applyFill="1" applyBorder="1" applyAlignment="1" applyProtection="1">
      <alignment horizontal="right" vertical="top" wrapText="1" readingOrder="2"/>
      <protection/>
    </xf>
    <xf numFmtId="0" fontId="104" fillId="35" borderId="10" xfId="0" applyFont="1" applyFill="1" applyBorder="1" applyAlignment="1" applyProtection="1">
      <alignment horizontal="right" vertical="top" wrapText="1" readingOrder="2"/>
      <protection/>
    </xf>
    <xf numFmtId="14" fontId="88" fillId="34" borderId="10" xfId="0" applyNumberFormat="1" applyFont="1" applyFill="1" applyBorder="1" applyAlignment="1" applyProtection="1">
      <alignment vertical="top" wrapText="1" readingOrder="2"/>
      <protection/>
    </xf>
    <xf numFmtId="0" fontId="83" fillId="0" borderId="10" xfId="0" applyFont="1" applyBorder="1" applyAlignment="1" applyProtection="1">
      <alignment/>
      <protection/>
    </xf>
    <xf numFmtId="0" fontId="83" fillId="35" borderId="10" xfId="0" applyFont="1" applyFill="1" applyBorder="1" applyAlignment="1" applyProtection="1">
      <alignment/>
      <protection/>
    </xf>
    <xf numFmtId="0" fontId="8" fillId="41" borderId="10" xfId="0" applyFont="1" applyFill="1" applyBorder="1" applyAlignment="1" applyProtection="1">
      <alignment horizontal="right" vertical="top" wrapText="1" readingOrder="2"/>
      <protection/>
    </xf>
    <xf numFmtId="0" fontId="83" fillId="33" borderId="10" xfId="0" applyFont="1" applyFill="1" applyBorder="1" applyAlignment="1" applyProtection="1">
      <alignment horizontal="right" wrapText="1"/>
      <protection locked="0"/>
    </xf>
    <xf numFmtId="0" fontId="83" fillId="33" borderId="10" xfId="0" applyFont="1" applyFill="1" applyBorder="1" applyAlignment="1" applyProtection="1">
      <alignment horizontal="right" readingOrder="2"/>
      <protection locked="0"/>
    </xf>
    <xf numFmtId="0" fontId="90" fillId="33" borderId="10" xfId="0" applyFont="1" applyFill="1" applyBorder="1" applyAlignment="1" applyProtection="1">
      <alignment wrapText="1"/>
      <protection locked="0"/>
    </xf>
    <xf numFmtId="0" fontId="103" fillId="0" borderId="10" xfId="0" applyFont="1" applyBorder="1" applyAlignment="1" applyProtection="1">
      <alignment horizontal="right" vertical="top" wrapText="1" readingOrder="2"/>
      <protection locked="0"/>
    </xf>
    <xf numFmtId="0" fontId="100" fillId="33" borderId="10" xfId="0" applyFont="1" applyFill="1" applyBorder="1" applyAlignment="1" applyProtection="1">
      <alignment horizontal="justify" vertical="top" readingOrder="2"/>
      <protection locked="0"/>
    </xf>
    <xf numFmtId="0" fontId="101" fillId="0" borderId="10" xfId="0" applyFont="1" applyFill="1" applyBorder="1" applyAlignment="1" applyProtection="1">
      <alignment horizontal="right" vertical="top" wrapText="1" readingOrder="2"/>
      <protection locked="0"/>
    </xf>
    <xf numFmtId="0" fontId="101" fillId="0" borderId="10" xfId="0" applyFont="1" applyBorder="1" applyAlignment="1" applyProtection="1">
      <alignment horizontal="right" vertical="top" wrapText="1" readingOrder="2"/>
      <protection locked="0"/>
    </xf>
    <xf numFmtId="0" fontId="105" fillId="33" borderId="10" xfId="0" applyFont="1" applyFill="1" applyBorder="1" applyAlignment="1" applyProtection="1">
      <alignment horizontal="right" vertical="top" wrapText="1" readingOrder="2"/>
      <protection locked="0"/>
    </xf>
    <xf numFmtId="0" fontId="83" fillId="33" borderId="10" xfId="0" applyFont="1" applyFill="1" applyBorder="1" applyAlignment="1" applyProtection="1">
      <alignment horizontal="right" vertical="top"/>
      <protection locked="0"/>
    </xf>
    <xf numFmtId="14" fontId="99" fillId="0" borderId="10" xfId="0" applyNumberFormat="1" applyFont="1" applyBorder="1" applyAlignment="1" applyProtection="1">
      <alignment horizontal="left" vertical="top" wrapText="1" readingOrder="2"/>
      <protection locked="0"/>
    </xf>
    <xf numFmtId="0" fontId="100" fillId="0" borderId="10" xfId="0" applyFont="1" applyBorder="1" applyAlignment="1" applyProtection="1">
      <alignment horizontal="justify" vertical="top" readingOrder="2"/>
      <protection locked="0"/>
    </xf>
    <xf numFmtId="0" fontId="101" fillId="33" borderId="10" xfId="0" applyFont="1" applyFill="1" applyBorder="1" applyAlignment="1" applyProtection="1">
      <alignment horizontal="right" vertical="top" readingOrder="2"/>
      <protection locked="0"/>
    </xf>
    <xf numFmtId="0" fontId="99" fillId="0" borderId="10" xfId="0" applyFont="1" applyBorder="1" applyAlignment="1" applyProtection="1">
      <alignment horizontal="right" vertical="top" readingOrder="2"/>
      <protection locked="0"/>
    </xf>
    <xf numFmtId="0" fontId="90" fillId="33" borderId="0" xfId="0" applyFont="1" applyFill="1" applyAlignment="1" applyProtection="1">
      <alignment vertical="top" wrapText="1"/>
      <protection locked="0"/>
    </xf>
    <xf numFmtId="0" fontId="83" fillId="33" borderId="10" xfId="0" applyFont="1" applyFill="1" applyBorder="1" applyAlignment="1" applyProtection="1">
      <alignment horizontal="right" vertical="top" readingOrder="2"/>
      <protection locked="0"/>
    </xf>
    <xf numFmtId="0" fontId="10" fillId="0" borderId="10" xfId="0" applyFont="1" applyBorder="1" applyAlignment="1" applyProtection="1">
      <alignment horizontal="right" vertical="top" wrapText="1" readingOrder="2"/>
      <protection locked="0"/>
    </xf>
    <xf numFmtId="0" fontId="0" fillId="0" borderId="10" xfId="0" applyBorder="1" applyAlignment="1" applyProtection="1">
      <alignment vertical="top" readingOrder="2"/>
      <protection locked="0"/>
    </xf>
    <xf numFmtId="0" fontId="0" fillId="33" borderId="0" xfId="0" applyFill="1" applyAlignment="1" applyProtection="1">
      <alignment/>
      <protection locked="0"/>
    </xf>
    <xf numFmtId="0" fontId="105" fillId="35" borderId="10" xfId="0" applyFont="1" applyFill="1" applyBorder="1" applyAlignment="1" applyProtection="1">
      <alignment horizontal="right" vertical="top" wrapText="1" readingOrder="2"/>
      <protection/>
    </xf>
    <xf numFmtId="0" fontId="0" fillId="34" borderId="10" xfId="0" applyFill="1" applyBorder="1" applyAlignment="1" applyProtection="1">
      <alignment vertical="top" readingOrder="2"/>
      <protection/>
    </xf>
    <xf numFmtId="0" fontId="99" fillId="0" borderId="10" xfId="0" applyFont="1" applyBorder="1" applyAlignment="1" applyProtection="1">
      <alignment horizontal="right" vertical="top" wrapText="1" readingOrder="2"/>
      <protection/>
    </xf>
    <xf numFmtId="0" fontId="95" fillId="0" borderId="10" xfId="0" applyFont="1" applyBorder="1" applyAlignment="1" applyProtection="1">
      <alignment horizontal="right" vertical="top" wrapText="1" readingOrder="2"/>
      <protection/>
    </xf>
    <xf numFmtId="0" fontId="2" fillId="41" borderId="10" xfId="0" applyFont="1" applyFill="1" applyBorder="1" applyAlignment="1" applyProtection="1">
      <alignment horizontal="right" vertical="top" wrapText="1" readingOrder="2"/>
      <protection/>
    </xf>
    <xf numFmtId="1" fontId="101" fillId="33" borderId="10" xfId="0" applyNumberFormat="1" applyFont="1" applyFill="1" applyBorder="1" applyAlignment="1" applyProtection="1">
      <alignment horizontal="right" vertical="top" wrapText="1" readingOrder="2"/>
      <protection locked="0"/>
    </xf>
    <xf numFmtId="0" fontId="106" fillId="33" borderId="10" xfId="0" applyFont="1" applyFill="1" applyBorder="1" applyAlignment="1" applyProtection="1">
      <alignment horizontal="right"/>
      <protection locked="0"/>
    </xf>
    <xf numFmtId="0" fontId="107" fillId="33" borderId="10" xfId="0" applyFont="1" applyFill="1" applyBorder="1" applyAlignment="1" applyProtection="1">
      <alignment horizontal="right" vertical="top" wrapText="1" readingOrder="2"/>
      <protection locked="0"/>
    </xf>
    <xf numFmtId="0" fontId="107" fillId="0" borderId="10" xfId="0" applyFont="1" applyBorder="1" applyAlignment="1" applyProtection="1">
      <alignment horizontal="right" vertical="top" wrapText="1" readingOrder="2"/>
      <protection locked="0"/>
    </xf>
    <xf numFmtId="1" fontId="91" fillId="33" borderId="10" xfId="59" applyNumberFormat="1" applyFont="1" applyFill="1" applyBorder="1" applyAlignment="1" applyProtection="1">
      <alignment horizontal="right" vertical="center" shrinkToFit="1" readingOrder="2"/>
      <protection locked="0"/>
    </xf>
    <xf numFmtId="1" fontId="0" fillId="33" borderId="10" xfId="0" applyNumberFormat="1" applyFill="1" applyBorder="1" applyAlignment="1" applyProtection="1">
      <alignment wrapText="1" readingOrder="2"/>
      <protection locked="0"/>
    </xf>
    <xf numFmtId="0" fontId="108" fillId="0" borderId="10" xfId="0" applyFont="1" applyBorder="1" applyAlignment="1" applyProtection="1">
      <alignment horizontal="right" vertical="top" wrapText="1" readingOrder="2"/>
      <protection locked="0"/>
    </xf>
    <xf numFmtId="1" fontId="101" fillId="35" borderId="10" xfId="0" applyNumberFormat="1" applyFont="1" applyFill="1" applyBorder="1" applyAlignment="1" applyProtection="1">
      <alignment horizontal="right" vertical="top" wrapText="1" readingOrder="2"/>
      <protection/>
    </xf>
    <xf numFmtId="0" fontId="109" fillId="0" borderId="10" xfId="0" applyFont="1" applyBorder="1" applyAlignment="1" applyProtection="1">
      <alignment horizontal="right" readingOrder="2"/>
      <protection locked="0"/>
    </xf>
    <xf numFmtId="0" fontId="100" fillId="33" borderId="10" xfId="0" applyFont="1" applyFill="1" applyBorder="1" applyAlignment="1" applyProtection="1">
      <alignment wrapText="1"/>
      <protection locked="0"/>
    </xf>
    <xf numFmtId="0" fontId="2" fillId="0" borderId="10" xfId="0" applyFont="1" applyBorder="1" applyAlignment="1" applyProtection="1">
      <alignment horizontal="right" vertical="top" wrapText="1" readingOrder="2"/>
      <protection locked="0"/>
    </xf>
    <xf numFmtId="0" fontId="83" fillId="35" borderId="10" xfId="0" applyFont="1" applyFill="1" applyBorder="1" applyAlignment="1" applyProtection="1">
      <alignment horizontal="right" readingOrder="2"/>
      <protection/>
    </xf>
    <xf numFmtId="0" fontId="3" fillId="33" borderId="10" xfId="0" applyFont="1" applyFill="1" applyBorder="1" applyAlignment="1" applyProtection="1">
      <alignment horizontal="right" vertical="top" wrapText="1" readingOrder="2"/>
      <protection locked="0"/>
    </xf>
    <xf numFmtId="0" fontId="99" fillId="34" borderId="10" xfId="0" applyFont="1" applyFill="1" applyBorder="1" applyAlignment="1" applyProtection="1">
      <alignment horizontal="right" vertical="top" wrapText="1" readingOrder="2"/>
      <protection/>
    </xf>
    <xf numFmtId="0" fontId="110" fillId="34" borderId="10" xfId="0" applyFont="1" applyFill="1" applyBorder="1" applyAlignment="1" applyProtection="1">
      <alignment horizontal="right" vertical="top" wrapText="1" readingOrder="2"/>
      <protection/>
    </xf>
    <xf numFmtId="2" fontId="99" fillId="35" borderId="10" xfId="0" applyNumberFormat="1" applyFont="1" applyFill="1" applyBorder="1" applyAlignment="1" applyProtection="1">
      <alignment horizontal="right" vertical="top" wrapText="1" readingOrder="2"/>
      <protection/>
    </xf>
    <xf numFmtId="2" fontId="99" fillId="34" borderId="10" xfId="0" applyNumberFormat="1" applyFont="1" applyFill="1" applyBorder="1" applyAlignment="1" applyProtection="1">
      <alignment horizontal="right" vertical="top" wrapText="1" readingOrder="2"/>
      <protection/>
    </xf>
    <xf numFmtId="0" fontId="2" fillId="34" borderId="10" xfId="0" applyFont="1" applyFill="1" applyBorder="1" applyAlignment="1" applyProtection="1">
      <alignment horizontal="right" vertical="top" wrapText="1" readingOrder="2"/>
      <protection/>
    </xf>
    <xf numFmtId="0" fontId="88" fillId="0" borderId="10" xfId="0" applyFont="1" applyBorder="1" applyAlignment="1" applyProtection="1">
      <alignment horizontal="right" vertical="top" wrapText="1" readingOrder="2"/>
      <protection locked="0"/>
    </xf>
    <xf numFmtId="0" fontId="83" fillId="13" borderId="10" xfId="0" applyFont="1" applyFill="1" applyBorder="1" applyAlignment="1">
      <alignment horizontal="right" readingOrder="2"/>
    </xf>
    <xf numFmtId="0" fontId="85" fillId="0" borderId="10" xfId="0" applyFont="1" applyBorder="1" applyAlignment="1" applyProtection="1">
      <alignment horizontal="right" vertical="top" wrapText="1" readingOrder="2"/>
      <protection locked="0"/>
    </xf>
    <xf numFmtId="0" fontId="111" fillId="0" borderId="10" xfId="0" applyFont="1" applyBorder="1" applyAlignment="1" applyProtection="1">
      <alignment horizontal="justify" readingOrder="2"/>
      <protection locked="0"/>
    </xf>
    <xf numFmtId="0" fontId="99" fillId="13" borderId="10" xfId="0" applyFont="1" applyFill="1" applyBorder="1" applyAlignment="1" applyProtection="1">
      <alignment readingOrder="2"/>
      <protection/>
    </xf>
    <xf numFmtId="0" fontId="99" fillId="13" borderId="15" xfId="0" applyFont="1" applyFill="1" applyBorder="1" applyAlignment="1" applyProtection="1">
      <alignment readingOrder="2"/>
      <protection/>
    </xf>
    <xf numFmtId="0" fontId="99" fillId="13" borderId="16" xfId="0" applyFont="1" applyFill="1" applyBorder="1" applyAlignment="1" applyProtection="1">
      <alignment readingOrder="2"/>
      <protection/>
    </xf>
    <xf numFmtId="0" fontId="99" fillId="13" borderId="12" xfId="0" applyFont="1" applyFill="1" applyBorder="1" applyAlignment="1" applyProtection="1">
      <alignment readingOrder="2"/>
      <protection/>
    </xf>
    <xf numFmtId="0" fontId="0" fillId="0" borderId="0" xfId="0" applyAlignment="1" applyProtection="1">
      <alignment/>
      <protection/>
    </xf>
    <xf numFmtId="0" fontId="99" fillId="41" borderId="12" xfId="0" applyFont="1" applyFill="1" applyBorder="1" applyAlignment="1" applyProtection="1">
      <alignment horizontal="right" vertical="top" wrapText="1" readingOrder="2"/>
      <protection/>
    </xf>
    <xf numFmtId="0" fontId="99" fillId="41" borderId="10" xfId="0" applyFont="1" applyFill="1" applyBorder="1" applyAlignment="1" applyProtection="1">
      <alignment horizontal="right" vertical="top" wrapText="1" readingOrder="2"/>
      <protection/>
    </xf>
    <xf numFmtId="0" fontId="83" fillId="0" borderId="10" xfId="0" applyFont="1" applyBorder="1" applyAlignment="1" applyProtection="1">
      <alignment readingOrder="2"/>
      <protection/>
    </xf>
    <xf numFmtId="0" fontId="99" fillId="33" borderId="10" xfId="0" applyFont="1" applyFill="1" applyBorder="1" applyAlignment="1" applyProtection="1">
      <alignment horizontal="right" vertical="top" wrapText="1" readingOrder="2"/>
      <protection/>
    </xf>
    <xf numFmtId="0" fontId="2" fillId="0" borderId="10" xfId="0" applyFont="1" applyBorder="1" applyAlignment="1" applyProtection="1">
      <alignment horizontal="right" vertical="top" wrapText="1" readingOrder="2"/>
      <protection/>
    </xf>
    <xf numFmtId="0" fontId="0" fillId="33" borderId="0" xfId="0" applyFill="1" applyAlignment="1" applyProtection="1">
      <alignment/>
      <protection/>
    </xf>
    <xf numFmtId="0" fontId="2" fillId="33" borderId="10" xfId="0" applyFont="1" applyFill="1" applyBorder="1" applyAlignment="1" applyProtection="1">
      <alignment horizontal="right" vertical="top" wrapText="1" readingOrder="2"/>
      <protection/>
    </xf>
    <xf numFmtId="0" fontId="3" fillId="33" borderId="10" xfId="0" applyFont="1" applyFill="1" applyBorder="1" applyAlignment="1" applyProtection="1">
      <alignment horizontal="right" vertical="top" wrapText="1" readingOrder="2"/>
      <protection/>
    </xf>
    <xf numFmtId="0" fontId="89" fillId="0" borderId="0" xfId="0" applyFont="1" applyAlignment="1" applyProtection="1">
      <alignment horizontal="right" readingOrder="2"/>
      <protection/>
    </xf>
    <xf numFmtId="0" fontId="16" fillId="13" borderId="10" xfId="0" applyFont="1" applyFill="1" applyBorder="1" applyAlignment="1" applyProtection="1">
      <alignment/>
      <protection/>
    </xf>
    <xf numFmtId="0" fontId="83" fillId="13" borderId="10" xfId="0" applyFont="1" applyFill="1" applyBorder="1" applyAlignment="1" applyProtection="1">
      <alignment horizontal="right"/>
      <protection/>
    </xf>
    <xf numFmtId="0" fontId="83" fillId="0" borderId="10" xfId="0" applyFont="1" applyBorder="1" applyAlignment="1" applyProtection="1">
      <alignment vertical="top" readingOrder="2"/>
      <protection/>
    </xf>
    <xf numFmtId="0" fontId="85" fillId="33" borderId="10" xfId="0" applyFont="1" applyFill="1" applyBorder="1" applyAlignment="1" applyProtection="1">
      <alignment horizontal="right" vertical="top" wrapText="1" readingOrder="2"/>
      <protection/>
    </xf>
    <xf numFmtId="0" fontId="0" fillId="0" borderId="10" xfId="0" applyBorder="1" applyAlignment="1" applyProtection="1">
      <alignment/>
      <protection/>
    </xf>
    <xf numFmtId="0" fontId="85" fillId="0" borderId="10" xfId="0" applyFont="1" applyBorder="1" applyAlignment="1" applyProtection="1">
      <alignment horizontal="right" vertical="top" wrapText="1" readingOrder="2"/>
      <protection/>
    </xf>
    <xf numFmtId="0" fontId="88" fillId="0" borderId="10" xfId="0" applyFont="1" applyFill="1" applyBorder="1" applyAlignment="1" applyProtection="1">
      <alignment horizontal="right" vertical="top" wrapText="1" readingOrder="2"/>
      <protection/>
    </xf>
    <xf numFmtId="0" fontId="0" fillId="34" borderId="10" xfId="0" applyFill="1" applyBorder="1" applyAlignment="1" applyProtection="1">
      <alignment readingOrder="2"/>
      <protection/>
    </xf>
    <xf numFmtId="0" fontId="83" fillId="33" borderId="10" xfId="0" applyFont="1" applyFill="1" applyBorder="1" applyAlignment="1" applyProtection="1">
      <alignment horizontal="center" readingOrder="2"/>
      <protection/>
    </xf>
    <xf numFmtId="0" fontId="83" fillId="0" borderId="10" xfId="0" applyFont="1" applyBorder="1" applyAlignment="1" applyProtection="1">
      <alignment readingOrder="2"/>
      <protection/>
    </xf>
    <xf numFmtId="0" fontId="83" fillId="34" borderId="10" xfId="0" applyFont="1" applyFill="1" applyBorder="1" applyAlignment="1" applyProtection="1">
      <alignment horizontal="center" readingOrder="2"/>
      <protection/>
    </xf>
    <xf numFmtId="0" fontId="83" fillId="13" borderId="10" xfId="0" applyFont="1" applyFill="1" applyBorder="1" applyAlignment="1" applyProtection="1">
      <alignment horizontal="right" readingOrder="2"/>
      <protection/>
    </xf>
    <xf numFmtId="0" fontId="5" fillId="33" borderId="10" xfId="0" applyFont="1" applyFill="1" applyBorder="1" applyAlignment="1" applyProtection="1">
      <alignment horizontal="justify" vertical="top" readingOrder="2"/>
      <protection/>
    </xf>
    <xf numFmtId="0" fontId="5" fillId="33" borderId="10" xfId="0" applyFont="1" applyFill="1" applyBorder="1" applyAlignment="1" applyProtection="1">
      <alignment horizontal="right" vertical="top" wrapText="1" readingOrder="2"/>
      <protection/>
    </xf>
    <xf numFmtId="0" fontId="0" fillId="0" borderId="10" xfId="0" applyBorder="1" applyAlignment="1" applyProtection="1">
      <alignment readingOrder="2"/>
      <protection/>
    </xf>
    <xf numFmtId="0" fontId="83" fillId="0" borderId="10" xfId="0" applyFont="1" applyBorder="1" applyAlignment="1" applyProtection="1">
      <alignment horizontal="center" readingOrder="2"/>
      <protection locked="0"/>
    </xf>
    <xf numFmtId="0" fontId="91" fillId="33" borderId="10" xfId="0" applyFont="1" applyFill="1" applyBorder="1" applyAlignment="1" applyProtection="1">
      <alignment readingOrder="2"/>
      <protection locked="0"/>
    </xf>
    <xf numFmtId="0" fontId="112" fillId="33" borderId="10" xfId="0" applyFont="1" applyFill="1" applyBorder="1" applyAlignment="1" applyProtection="1">
      <alignment horizontal="justify" readingOrder="2"/>
      <protection locked="0"/>
    </xf>
    <xf numFmtId="0" fontId="0" fillId="33" borderId="10" xfId="0" applyFill="1" applyBorder="1" applyAlignment="1" applyProtection="1">
      <alignment readingOrder="2"/>
      <protection locked="0"/>
    </xf>
    <xf numFmtId="0" fontId="84" fillId="33" borderId="10" xfId="0" applyFont="1" applyFill="1" applyBorder="1" applyAlignment="1" applyProtection="1">
      <alignment readingOrder="2"/>
      <protection locked="0"/>
    </xf>
    <xf numFmtId="0" fontId="91" fillId="0" borderId="10" xfId="0" applyFont="1" applyBorder="1" applyAlignment="1" applyProtection="1">
      <alignment horizontal="right" readingOrder="2"/>
      <protection locked="0"/>
    </xf>
    <xf numFmtId="0" fontId="91" fillId="0" borderId="10" xfId="0" applyFont="1" applyBorder="1" applyAlignment="1" applyProtection="1">
      <alignment readingOrder="2"/>
      <protection locked="0"/>
    </xf>
    <xf numFmtId="0" fontId="91" fillId="33" borderId="10" xfId="0" applyFont="1" applyFill="1" applyBorder="1" applyAlignment="1" applyProtection="1">
      <alignment readingOrder="2"/>
      <protection locked="0"/>
    </xf>
    <xf numFmtId="0" fontId="84" fillId="0" borderId="10" xfId="0" applyFont="1" applyBorder="1" applyAlignment="1" applyProtection="1">
      <alignment readingOrder="2"/>
      <protection locked="0"/>
    </xf>
    <xf numFmtId="0" fontId="0" fillId="0" borderId="10" xfId="0" applyBorder="1" applyAlignment="1" applyProtection="1">
      <alignment horizontal="right" readingOrder="2"/>
      <protection locked="0"/>
    </xf>
    <xf numFmtId="0" fontId="85" fillId="0" borderId="10" xfId="0" applyFont="1" applyBorder="1" applyAlignment="1" applyProtection="1">
      <alignment vertical="top" wrapText="1" readingOrder="2"/>
      <protection/>
    </xf>
    <xf numFmtId="0" fontId="83" fillId="0" borderId="10" xfId="0" applyFont="1" applyBorder="1" applyAlignment="1" applyProtection="1">
      <alignment horizontal="left" readingOrder="2"/>
      <protection/>
    </xf>
    <xf numFmtId="0" fontId="83" fillId="34" borderId="10" xfId="0" applyFont="1" applyFill="1" applyBorder="1" applyAlignment="1" applyProtection="1">
      <alignment horizontal="left" readingOrder="2"/>
      <protection/>
    </xf>
    <xf numFmtId="0" fontId="113" fillId="35" borderId="10" xfId="0" applyFont="1" applyFill="1" applyBorder="1" applyAlignment="1" applyProtection="1">
      <alignment horizontal="center" wrapText="1" readingOrder="2"/>
      <protection/>
    </xf>
    <xf numFmtId="0" fontId="85" fillId="0" borderId="10" xfId="0" applyFont="1" applyBorder="1" applyAlignment="1" applyProtection="1">
      <alignment horizontal="justify" wrapText="1" readingOrder="2"/>
      <protection/>
    </xf>
    <xf numFmtId="0" fontId="85" fillId="33" borderId="10" xfId="0" applyFont="1" applyFill="1" applyBorder="1" applyAlignment="1" applyProtection="1">
      <alignment horizontal="justify" wrapText="1" readingOrder="2"/>
      <protection/>
    </xf>
    <xf numFmtId="0" fontId="83" fillId="34" borderId="10" xfId="0" applyFont="1" applyFill="1" applyBorder="1" applyAlignment="1" applyProtection="1">
      <alignment readingOrder="2"/>
      <protection/>
    </xf>
    <xf numFmtId="0" fontId="85" fillId="35" borderId="10" xfId="0" applyFont="1" applyFill="1" applyBorder="1" applyAlignment="1" applyProtection="1">
      <alignment horizontal="justify" wrapText="1" readingOrder="2"/>
      <protection/>
    </xf>
    <xf numFmtId="0" fontId="16" fillId="13" borderId="10" xfId="0" applyFont="1" applyFill="1" applyBorder="1" applyAlignment="1" applyProtection="1">
      <alignment readingOrder="2"/>
      <protection/>
    </xf>
    <xf numFmtId="0" fontId="0" fillId="35" borderId="10" xfId="0" applyFill="1" applyBorder="1" applyAlignment="1" applyProtection="1">
      <alignment readingOrder="2"/>
      <protection/>
    </xf>
    <xf numFmtId="0" fontId="83" fillId="33" borderId="10" xfId="0" applyFont="1" applyFill="1" applyBorder="1" applyAlignment="1" applyProtection="1">
      <alignment horizontal="left" readingOrder="2"/>
      <protection/>
    </xf>
    <xf numFmtId="0" fontId="85" fillId="0" borderId="10" xfId="0" applyFont="1" applyBorder="1" applyAlignment="1" applyProtection="1">
      <alignment horizontal="right" wrapText="1" readingOrder="2"/>
      <protection/>
    </xf>
    <xf numFmtId="0" fontId="83" fillId="0" borderId="10" xfId="0" applyFont="1" applyBorder="1" applyAlignment="1" applyProtection="1">
      <alignment horizontal="right" readingOrder="2"/>
      <protection/>
    </xf>
    <xf numFmtId="0" fontId="0" fillId="35" borderId="10" xfId="0" applyFill="1" applyBorder="1" applyAlignment="1" applyProtection="1">
      <alignment horizontal="right" readingOrder="2"/>
      <protection/>
    </xf>
    <xf numFmtId="0" fontId="113" fillId="0" borderId="10" xfId="0" applyFont="1" applyBorder="1" applyAlignment="1" applyProtection="1">
      <alignment horizontal="center" wrapText="1" readingOrder="2"/>
      <protection locked="0"/>
    </xf>
    <xf numFmtId="0" fontId="113" fillId="0" borderId="10" xfId="0" applyFont="1" applyBorder="1" applyAlignment="1" applyProtection="1">
      <alignment horizontal="center" vertical="top" wrapText="1" readingOrder="2"/>
      <protection locked="0"/>
    </xf>
    <xf numFmtId="0" fontId="5" fillId="33" borderId="10" xfId="0" applyFont="1" applyFill="1" applyBorder="1" applyAlignment="1" applyProtection="1">
      <alignment horizontal="center" vertical="top" wrapText="1" readingOrder="2"/>
      <protection locked="0"/>
    </xf>
    <xf numFmtId="0" fontId="113" fillId="42" borderId="10" xfId="0" applyFont="1" applyFill="1" applyBorder="1" applyAlignment="1" applyProtection="1">
      <alignment horizontal="center" vertical="top" wrapText="1" readingOrder="2"/>
      <protection locked="0"/>
    </xf>
    <xf numFmtId="0" fontId="85" fillId="0" borderId="10" xfId="0" applyFont="1" applyBorder="1" applyAlignment="1" applyProtection="1">
      <alignment horizontal="justify" wrapText="1" readingOrder="2"/>
      <protection locked="0"/>
    </xf>
    <xf numFmtId="0" fontId="114" fillId="33" borderId="10" xfId="0" applyFont="1" applyFill="1" applyBorder="1" applyAlignment="1" applyProtection="1">
      <alignment horizontal="right" wrapText="1" readingOrder="2"/>
      <protection locked="0"/>
    </xf>
    <xf numFmtId="0" fontId="114" fillId="33" borderId="10" xfId="0" applyFont="1" applyFill="1" applyBorder="1" applyAlignment="1" applyProtection="1">
      <alignment horizontal="right" vertical="top" wrapText="1" readingOrder="2"/>
      <protection locked="0"/>
    </xf>
    <xf numFmtId="0" fontId="85" fillId="33" borderId="10" xfId="0" applyFont="1" applyFill="1" applyBorder="1" applyAlignment="1" applyProtection="1">
      <alignment horizontal="justify" wrapText="1" readingOrder="2"/>
      <protection locked="0"/>
    </xf>
    <xf numFmtId="0" fontId="85" fillId="0" borderId="10" xfId="0" applyFont="1" applyBorder="1" applyAlignment="1" applyProtection="1">
      <alignment horizontal="right" wrapText="1" readingOrder="2"/>
      <protection locked="0"/>
    </xf>
    <xf numFmtId="0" fontId="85" fillId="0" borderId="10" xfId="0" applyFont="1" applyBorder="1" applyAlignment="1" applyProtection="1">
      <alignment horizontal="justify" vertical="top" wrapText="1" readingOrder="2"/>
      <protection locked="0"/>
    </xf>
    <xf numFmtId="0" fontId="105" fillId="0" borderId="10" xfId="0" applyFont="1" applyBorder="1" applyAlignment="1" applyProtection="1">
      <alignment horizontal="justify" vertical="top" wrapText="1" readingOrder="2"/>
      <protection locked="0"/>
    </xf>
    <xf numFmtId="0" fontId="85" fillId="33" borderId="10" xfId="0" applyFont="1" applyFill="1" applyBorder="1" applyAlignment="1" applyProtection="1">
      <alignment horizontal="justify" vertical="top" wrapText="1" readingOrder="2"/>
      <protection locked="0"/>
    </xf>
    <xf numFmtId="0" fontId="105" fillId="33" borderId="10" xfId="0" applyFont="1" applyFill="1" applyBorder="1" applyAlignment="1" applyProtection="1">
      <alignment horizontal="justify" vertical="top" wrapText="1" readingOrder="2"/>
      <protection locked="0"/>
    </xf>
    <xf numFmtId="0" fontId="83" fillId="13" borderId="15" xfId="0" applyFont="1" applyFill="1" applyBorder="1" applyAlignment="1" applyProtection="1">
      <alignment readingOrder="2"/>
      <protection/>
    </xf>
    <xf numFmtId="0" fontId="83" fillId="13" borderId="12" xfId="0" applyFont="1" applyFill="1" applyBorder="1" applyAlignment="1" applyProtection="1">
      <alignment readingOrder="2"/>
      <protection/>
    </xf>
    <xf numFmtId="0" fontId="8" fillId="13" borderId="10" xfId="0" applyFont="1" applyFill="1" applyBorder="1" applyAlignment="1" applyProtection="1">
      <alignment horizontal="right" vertical="top" wrapText="1" readingOrder="2"/>
      <protection/>
    </xf>
    <xf numFmtId="0" fontId="99" fillId="13" borderId="10" xfId="0" applyFont="1" applyFill="1" applyBorder="1" applyAlignment="1" applyProtection="1">
      <alignment horizontal="right" vertical="top" wrapText="1" readingOrder="2"/>
      <protection/>
    </xf>
    <xf numFmtId="0" fontId="115" fillId="0" borderId="10" xfId="0" applyFont="1" applyBorder="1" applyAlignment="1" applyProtection="1">
      <alignment/>
      <protection/>
    </xf>
    <xf numFmtId="0" fontId="116" fillId="0" borderId="10" xfId="0" applyFont="1" applyBorder="1" applyAlignment="1" applyProtection="1">
      <alignment horizontal="left" readingOrder="2"/>
      <protection/>
    </xf>
    <xf numFmtId="0" fontId="117" fillId="0" borderId="10" xfId="0" applyFont="1" applyBorder="1" applyAlignment="1" applyProtection="1">
      <alignment horizontal="right" vertical="top" wrapText="1" readingOrder="2"/>
      <protection/>
    </xf>
    <xf numFmtId="0" fontId="118" fillId="0" borderId="10" xfId="0" applyFont="1" applyBorder="1" applyAlignment="1" applyProtection="1">
      <alignment/>
      <protection/>
    </xf>
    <xf numFmtId="0" fontId="117" fillId="34" borderId="10" xfId="0" applyFont="1" applyFill="1" applyBorder="1" applyAlignment="1" applyProtection="1">
      <alignment horizontal="right" vertical="top" wrapText="1" readingOrder="2"/>
      <protection/>
    </xf>
    <xf numFmtId="0" fontId="115" fillId="0" borderId="10" xfId="0" applyFont="1" applyBorder="1" applyAlignment="1" applyProtection="1">
      <alignment wrapText="1"/>
      <protection/>
    </xf>
    <xf numFmtId="0" fontId="115" fillId="33" borderId="10" xfId="0" applyFont="1" applyFill="1" applyBorder="1" applyAlignment="1" applyProtection="1">
      <alignment/>
      <protection/>
    </xf>
    <xf numFmtId="0" fontId="83" fillId="34" borderId="10" xfId="0" applyFont="1" applyFill="1" applyBorder="1" applyAlignment="1" applyProtection="1">
      <alignment vertical="top" readingOrder="2"/>
      <protection/>
    </xf>
    <xf numFmtId="0" fontId="19" fillId="35" borderId="10" xfId="0" applyFont="1" applyFill="1" applyBorder="1" applyAlignment="1" applyProtection="1">
      <alignment horizontal="right" vertical="top" wrapText="1" readingOrder="2"/>
      <protection/>
    </xf>
    <xf numFmtId="0" fontId="119" fillId="33" borderId="10" xfId="0" applyFont="1" applyFill="1" applyBorder="1" applyAlignment="1" applyProtection="1">
      <alignment horizontal="right" vertical="top" wrapText="1" readingOrder="2"/>
      <protection locked="0"/>
    </xf>
    <xf numFmtId="0" fontId="0" fillId="0" borderId="10" xfId="0" applyFont="1" applyBorder="1" applyAlignment="1" applyProtection="1">
      <alignment readingOrder="2"/>
      <protection locked="0"/>
    </xf>
    <xf numFmtId="0" fontId="117" fillId="0" borderId="10" xfId="0" applyFont="1" applyBorder="1" applyAlignment="1" applyProtection="1">
      <alignment horizontal="right" vertical="top" wrapText="1" readingOrder="2"/>
      <protection locked="0"/>
    </xf>
    <xf numFmtId="0" fontId="119" fillId="0" borderId="10" xfId="0" applyFont="1" applyBorder="1" applyAlignment="1" applyProtection="1">
      <alignment horizontal="right" vertical="top" wrapText="1" readingOrder="2"/>
      <protection locked="0"/>
    </xf>
    <xf numFmtId="0" fontId="120" fillId="13" borderId="15" xfId="0" applyFont="1" applyFill="1" applyBorder="1" applyAlignment="1" applyProtection="1">
      <alignment readingOrder="2"/>
      <protection/>
    </xf>
    <xf numFmtId="0" fontId="120" fillId="13" borderId="16" xfId="0" applyFont="1" applyFill="1" applyBorder="1" applyAlignment="1" applyProtection="1">
      <alignment readingOrder="2"/>
      <protection/>
    </xf>
    <xf numFmtId="0" fontId="120" fillId="13" borderId="12" xfId="0" applyFont="1" applyFill="1" applyBorder="1" applyAlignment="1" applyProtection="1">
      <alignment readingOrder="2"/>
      <protection/>
    </xf>
    <xf numFmtId="0" fontId="88" fillId="0" borderId="10" xfId="0" applyFont="1" applyBorder="1" applyAlignment="1" applyProtection="1">
      <alignment horizontal="center" vertical="top" wrapText="1" readingOrder="2"/>
      <protection/>
    </xf>
    <xf numFmtId="0" fontId="88" fillId="33" borderId="10" xfId="0" applyFont="1" applyFill="1" applyBorder="1" applyAlignment="1" applyProtection="1">
      <alignment horizontal="center" vertical="top" wrapText="1" readingOrder="2"/>
      <protection/>
    </xf>
    <xf numFmtId="0" fontId="0" fillId="0" borderId="10" xfId="0" applyBorder="1" applyAlignment="1" applyProtection="1">
      <alignment vertical="top" readingOrder="2"/>
      <protection/>
    </xf>
    <xf numFmtId="0" fontId="83" fillId="33" borderId="10" xfId="0" applyFont="1" applyFill="1" applyBorder="1" applyAlignment="1" applyProtection="1">
      <alignment vertical="top" readingOrder="2"/>
      <protection/>
    </xf>
    <xf numFmtId="0" fontId="88" fillId="33" borderId="10" xfId="0" applyFont="1" applyFill="1" applyBorder="1" applyAlignment="1" applyProtection="1">
      <alignment horizontal="right" vertical="top" wrapText="1" readingOrder="2"/>
      <protection/>
    </xf>
    <xf numFmtId="0" fontId="88" fillId="34" borderId="10" xfId="0" applyFont="1" applyFill="1" applyBorder="1" applyAlignment="1" applyProtection="1">
      <alignment horizontal="right" vertical="top" wrapText="1" readingOrder="2"/>
      <protection/>
    </xf>
    <xf numFmtId="0" fontId="83" fillId="0" borderId="10" xfId="0" applyFont="1" applyFill="1" applyBorder="1" applyAlignment="1" applyProtection="1">
      <alignment vertical="top" readingOrder="2"/>
      <protection/>
    </xf>
    <xf numFmtId="0" fontId="83" fillId="33" borderId="10" xfId="0" applyFont="1" applyFill="1" applyBorder="1" applyAlignment="1" applyProtection="1">
      <alignment horizontal="right" readingOrder="2"/>
      <protection/>
    </xf>
    <xf numFmtId="0" fontId="84" fillId="33" borderId="10" xfId="0" applyFont="1" applyFill="1" applyBorder="1" applyAlignment="1" applyProtection="1">
      <alignment vertical="top" readingOrder="2"/>
      <protection locked="0"/>
    </xf>
    <xf numFmtId="0" fontId="84" fillId="33" borderId="10" xfId="0" applyFont="1" applyFill="1" applyBorder="1" applyAlignment="1" applyProtection="1">
      <alignment vertical="top" wrapText="1" readingOrder="2"/>
      <protection locked="0"/>
    </xf>
    <xf numFmtId="0" fontId="83" fillId="33" borderId="10" xfId="0" applyFont="1" applyFill="1" applyBorder="1" applyAlignment="1" applyProtection="1">
      <alignment horizontal="left" vertical="top" readingOrder="2"/>
      <protection/>
    </xf>
    <xf numFmtId="0" fontId="101" fillId="33" borderId="10" xfId="0" applyFont="1" applyFill="1" applyBorder="1" applyAlignment="1" applyProtection="1">
      <alignment horizontal="right" vertical="top" wrapText="1" readingOrder="2"/>
      <protection/>
    </xf>
    <xf numFmtId="0" fontId="101" fillId="0" borderId="10" xfId="0" applyFont="1" applyBorder="1" applyAlignment="1" applyProtection="1">
      <alignment horizontal="right" vertical="top" wrapText="1" readingOrder="2"/>
      <protection/>
    </xf>
    <xf numFmtId="1" fontId="101" fillId="0" borderId="0" xfId="0" applyNumberFormat="1" applyFont="1" applyBorder="1" applyAlignment="1" applyProtection="1">
      <alignment horizontal="right" vertical="top" wrapText="1" readingOrder="2"/>
      <protection/>
    </xf>
    <xf numFmtId="9" fontId="91" fillId="33" borderId="10" xfId="59" applyFont="1" applyFill="1" applyBorder="1" applyAlignment="1" applyProtection="1">
      <alignment horizontal="right" vertical="center" shrinkToFit="1" readingOrder="2"/>
      <protection/>
    </xf>
    <xf numFmtId="0" fontId="0" fillId="33" borderId="10" xfId="0" applyFill="1" applyBorder="1" applyAlignment="1" applyProtection="1">
      <alignment wrapText="1" readingOrder="2"/>
      <protection/>
    </xf>
    <xf numFmtId="0" fontId="99" fillId="41" borderId="10" xfId="0" applyFont="1" applyFill="1" applyBorder="1" applyAlignment="1" applyProtection="1">
      <alignment horizontal="right" vertical="top" readingOrder="2"/>
      <protection/>
    </xf>
    <xf numFmtId="14" fontId="99" fillId="0" borderId="10" xfId="0" applyNumberFormat="1" applyFont="1" applyBorder="1" applyAlignment="1" applyProtection="1">
      <alignment horizontal="left" vertical="top" wrapText="1" readingOrder="2"/>
      <protection/>
    </xf>
    <xf numFmtId="0" fontId="89" fillId="33" borderId="0" xfId="0" applyFont="1" applyFill="1" applyAlignment="1" applyProtection="1">
      <alignment horizontal="right" readingOrder="2"/>
      <protection/>
    </xf>
    <xf numFmtId="0" fontId="99" fillId="40" borderId="10" xfId="0" applyFont="1" applyFill="1" applyBorder="1" applyAlignment="1" applyProtection="1">
      <alignment horizontal="right" vertical="top" wrapText="1" readingOrder="2"/>
      <protection/>
    </xf>
    <xf numFmtId="0" fontId="85" fillId="34" borderId="10" xfId="0" applyFont="1" applyFill="1" applyBorder="1" applyAlignment="1" applyProtection="1">
      <alignment horizontal="right" vertical="top" wrapText="1" readingOrder="2"/>
      <protection/>
    </xf>
    <xf numFmtId="0" fontId="0" fillId="0" borderId="10" xfId="0" applyBorder="1" applyAlignment="1" applyProtection="1">
      <alignment wrapText="1"/>
      <protection/>
    </xf>
    <xf numFmtId="0" fontId="12" fillId="33" borderId="10" xfId="0" applyFont="1" applyFill="1" applyBorder="1" applyAlignment="1" applyProtection="1">
      <alignment horizontal="right" vertical="top" wrapText="1" readingOrder="2"/>
      <protection/>
    </xf>
    <xf numFmtId="14" fontId="88" fillId="0" borderId="10" xfId="0" applyNumberFormat="1" applyFont="1" applyBorder="1" applyAlignment="1" applyProtection="1">
      <alignment horizontal="left" vertical="top" wrapText="1" readingOrder="2"/>
      <protection/>
    </xf>
    <xf numFmtId="0" fontId="7" fillId="33" borderId="10" xfId="0" applyFont="1" applyFill="1" applyBorder="1" applyAlignment="1" applyProtection="1">
      <alignment horizontal="right" wrapText="1" readingOrder="2"/>
      <protection/>
    </xf>
    <xf numFmtId="0" fontId="7" fillId="33" borderId="10" xfId="0" applyFont="1" applyFill="1" applyBorder="1" applyAlignment="1" applyProtection="1">
      <alignment horizontal="right" vertical="top" wrapText="1" readingOrder="2"/>
      <protection/>
    </xf>
    <xf numFmtId="0" fontId="0" fillId="0" borderId="0" xfId="0" applyBorder="1" applyAlignment="1" applyProtection="1">
      <alignment/>
      <protection/>
    </xf>
    <xf numFmtId="0" fontId="96" fillId="0" borderId="10" xfId="0" applyFont="1" applyBorder="1" applyAlignment="1" applyProtection="1">
      <alignment horizontal="right" vertical="top" wrapText="1" readingOrder="2"/>
      <protection/>
    </xf>
    <xf numFmtId="0" fontId="96" fillId="0" borderId="10" xfId="0" applyFont="1" applyFill="1" applyBorder="1" applyAlignment="1" applyProtection="1">
      <alignment horizontal="right" vertical="top" wrapText="1" readingOrder="2"/>
      <protection/>
    </xf>
    <xf numFmtId="0" fontId="96" fillId="33" borderId="10" xfId="0" applyFont="1" applyFill="1" applyBorder="1" applyAlignment="1" applyProtection="1">
      <alignment horizontal="right" vertical="top" wrapText="1" readingOrder="2"/>
      <protection/>
    </xf>
    <xf numFmtId="14" fontId="88" fillId="33" borderId="10" xfId="0" applyNumberFormat="1" applyFont="1" applyFill="1" applyBorder="1" applyAlignment="1" applyProtection="1">
      <alignment horizontal="left" vertical="top" wrapText="1" readingOrder="2"/>
      <protection/>
    </xf>
    <xf numFmtId="14" fontId="88" fillId="34" borderId="10" xfId="0" applyNumberFormat="1" applyFont="1" applyFill="1" applyBorder="1" applyAlignment="1" applyProtection="1">
      <alignment horizontal="left" vertical="top" wrapText="1" readingOrder="2"/>
      <protection/>
    </xf>
    <xf numFmtId="0" fontId="97" fillId="34" borderId="10" xfId="0" applyFont="1" applyFill="1" applyBorder="1" applyAlignment="1" applyProtection="1">
      <alignment horizontal="right" vertical="top" wrapText="1" readingOrder="2"/>
      <protection/>
    </xf>
    <xf numFmtId="0" fontId="98" fillId="0" borderId="10" xfId="0" applyFont="1" applyBorder="1" applyAlignment="1" applyProtection="1">
      <alignment horizontal="right" vertical="top" wrapText="1" readingOrder="2"/>
      <protection/>
    </xf>
    <xf numFmtId="0" fontId="99" fillId="33" borderId="10" xfId="0" applyFont="1" applyFill="1" applyBorder="1" applyAlignment="1" applyProtection="1">
      <alignment horizontal="left" vertical="top" readingOrder="2"/>
      <protection/>
    </xf>
    <xf numFmtId="0" fontId="102" fillId="34" borderId="10" xfId="0" applyFont="1" applyFill="1" applyBorder="1" applyAlignment="1" applyProtection="1">
      <alignment horizontal="center" readingOrder="2"/>
      <protection/>
    </xf>
    <xf numFmtId="0" fontId="99" fillId="0" borderId="10" xfId="0" applyFont="1" applyBorder="1" applyAlignment="1" applyProtection="1">
      <alignment horizontal="left" wrapText="1" readingOrder="2"/>
      <protection/>
    </xf>
    <xf numFmtId="0" fontId="10" fillId="33" borderId="10" xfId="0" applyFont="1" applyFill="1" applyBorder="1" applyAlignment="1" applyProtection="1">
      <alignment horizontal="right" vertical="top" wrapText="1" readingOrder="2"/>
      <protection/>
    </xf>
    <xf numFmtId="0" fontId="16" fillId="33" borderId="10" xfId="0" applyFont="1" applyFill="1" applyBorder="1" applyAlignment="1" applyProtection="1">
      <alignment/>
      <protection/>
    </xf>
    <xf numFmtId="0" fontId="91" fillId="35" borderId="10" xfId="0" applyFont="1" applyFill="1" applyBorder="1" applyAlignment="1" applyProtection="1">
      <alignment/>
      <protection/>
    </xf>
    <xf numFmtId="0" fontId="83" fillId="13" borderId="14" xfId="0" applyFont="1" applyFill="1" applyBorder="1" applyAlignment="1" applyProtection="1">
      <alignment vertical="top" readingOrder="2"/>
      <protection/>
    </xf>
    <xf numFmtId="0" fontId="99" fillId="41" borderId="10" xfId="0" applyFont="1" applyFill="1" applyBorder="1" applyAlignment="1" applyProtection="1">
      <alignment vertical="top" wrapText="1" readingOrder="2"/>
      <protection/>
    </xf>
    <xf numFmtId="0" fontId="83" fillId="13" borderId="11" xfId="0" applyFont="1" applyFill="1" applyBorder="1" applyAlignment="1" applyProtection="1">
      <alignment vertical="top" readingOrder="2"/>
      <protection/>
    </xf>
    <xf numFmtId="0" fontId="83" fillId="13" borderId="13" xfId="0" applyFont="1" applyFill="1" applyBorder="1" applyAlignment="1" applyProtection="1">
      <alignment vertical="top" readingOrder="2"/>
      <protection/>
    </xf>
    <xf numFmtId="0" fontId="83" fillId="13" borderId="10" xfId="0" applyFont="1" applyFill="1" applyBorder="1" applyAlignment="1" applyProtection="1">
      <alignment horizontal="center" vertical="top" readingOrder="2"/>
      <protection/>
    </xf>
    <xf numFmtId="0" fontId="88" fillId="41" borderId="10" xfId="0" applyFont="1" applyFill="1" applyBorder="1" applyAlignment="1" applyProtection="1">
      <alignment vertical="top" wrapText="1" readingOrder="2"/>
      <protection/>
    </xf>
    <xf numFmtId="0" fontId="88" fillId="41" borderId="12" xfId="0" applyFont="1" applyFill="1" applyBorder="1" applyAlignment="1" applyProtection="1">
      <alignment vertical="top" wrapText="1" readingOrder="2"/>
      <protection/>
    </xf>
    <xf numFmtId="0" fontId="85" fillId="0" borderId="12" xfId="0" applyFont="1" applyBorder="1" applyAlignment="1" applyProtection="1">
      <alignment vertical="top" wrapText="1" readingOrder="2"/>
      <protection/>
    </xf>
    <xf numFmtId="14" fontId="83" fillId="0" borderId="10" xfId="0" applyNumberFormat="1" applyFont="1" applyBorder="1" applyAlignment="1" applyProtection="1">
      <alignment horizontal="left" vertical="top" readingOrder="2"/>
      <protection/>
    </xf>
    <xf numFmtId="0" fontId="0" fillId="0" borderId="10" xfId="0" applyBorder="1" applyAlignment="1" applyProtection="1">
      <alignment horizontal="center" readingOrder="2"/>
      <protection/>
    </xf>
    <xf numFmtId="0" fontId="88" fillId="0" borderId="12" xfId="0" applyFont="1" applyBorder="1" applyAlignment="1" applyProtection="1">
      <alignment vertical="top" wrapText="1" readingOrder="2"/>
      <protection/>
    </xf>
    <xf numFmtId="0" fontId="0" fillId="0" borderId="17" xfId="0" applyBorder="1" applyAlignment="1" applyProtection="1">
      <alignment horizontal="center" readingOrder="2"/>
      <protection/>
    </xf>
    <xf numFmtId="0" fontId="88" fillId="0" borderId="18" xfId="0" applyFont="1" applyBorder="1" applyAlignment="1" applyProtection="1">
      <alignment vertical="top" wrapText="1" readingOrder="2"/>
      <protection/>
    </xf>
    <xf numFmtId="0" fontId="88" fillId="0" borderId="19" xfId="0" applyFont="1" applyBorder="1" applyAlignment="1" applyProtection="1">
      <alignment vertical="top" wrapText="1" readingOrder="2"/>
      <protection/>
    </xf>
    <xf numFmtId="0" fontId="83" fillId="37" borderId="0" xfId="0" applyFont="1" applyFill="1" applyBorder="1" applyAlignment="1" applyProtection="1">
      <alignment horizontal="left" vertical="top" readingOrder="2"/>
      <protection/>
    </xf>
    <xf numFmtId="0" fontId="88" fillId="37" borderId="0" xfId="0" applyFont="1" applyFill="1" applyBorder="1" applyAlignment="1" applyProtection="1">
      <alignment vertical="top" readingOrder="2"/>
      <protection/>
    </xf>
    <xf numFmtId="0" fontId="88" fillId="37" borderId="0" xfId="0" applyFont="1" applyFill="1" applyBorder="1" applyAlignment="1" applyProtection="1">
      <alignment vertical="top" wrapText="1" readingOrder="2"/>
      <protection/>
    </xf>
    <xf numFmtId="0" fontId="83" fillId="13" borderId="13" xfId="0" applyFont="1" applyFill="1" applyBorder="1" applyAlignment="1" applyProtection="1">
      <alignment horizontal="center" vertical="top" readingOrder="2"/>
      <protection/>
    </xf>
    <xf numFmtId="0" fontId="0" fillId="0" borderId="14" xfId="0" applyBorder="1" applyAlignment="1" applyProtection="1">
      <alignment horizontal="center" readingOrder="2"/>
      <protection/>
    </xf>
    <xf numFmtId="0" fontId="83" fillId="0" borderId="17" xfId="0" applyFont="1" applyBorder="1" applyAlignment="1" applyProtection="1">
      <alignment horizontal="left" vertical="top" readingOrder="2"/>
      <protection/>
    </xf>
    <xf numFmtId="0" fontId="85" fillId="0" borderId="18" xfId="0" applyFont="1" applyBorder="1" applyAlignment="1" applyProtection="1">
      <alignment vertical="top" wrapText="1" readingOrder="2"/>
      <protection/>
    </xf>
    <xf numFmtId="0" fontId="85" fillId="0" borderId="19" xfId="0" applyFont="1" applyBorder="1" applyAlignment="1" applyProtection="1">
      <alignment vertical="top" wrapText="1" readingOrder="2"/>
      <protection/>
    </xf>
    <xf numFmtId="0" fontId="83" fillId="0" borderId="0" xfId="0" applyFont="1" applyBorder="1" applyAlignment="1" applyProtection="1">
      <alignment horizontal="left" vertical="top" readingOrder="2"/>
      <protection/>
    </xf>
    <xf numFmtId="0" fontId="83" fillId="33" borderId="0" xfId="0" applyFont="1" applyFill="1" applyBorder="1" applyAlignment="1" applyProtection="1">
      <alignment wrapText="1"/>
      <protection/>
    </xf>
    <xf numFmtId="0" fontId="85" fillId="33" borderId="0" xfId="0" applyFont="1" applyFill="1" applyBorder="1" applyAlignment="1" applyProtection="1">
      <alignment vertical="top" wrapText="1" readingOrder="2"/>
      <protection/>
    </xf>
    <xf numFmtId="0" fontId="85" fillId="0" borderId="0" xfId="0" applyFont="1" applyBorder="1" applyAlignment="1" applyProtection="1">
      <alignment vertical="top" wrapText="1" readingOrder="2"/>
      <protection/>
    </xf>
    <xf numFmtId="0" fontId="83" fillId="0" borderId="17" xfId="0" applyFont="1" applyBorder="1" applyAlignment="1" applyProtection="1">
      <alignment readingOrder="2"/>
      <protection/>
    </xf>
    <xf numFmtId="2" fontId="83" fillId="33" borderId="0" xfId="0" applyNumberFormat="1" applyFont="1" applyFill="1" applyBorder="1" applyAlignment="1" applyProtection="1">
      <alignment readingOrder="2"/>
      <protection/>
    </xf>
    <xf numFmtId="0" fontId="88" fillId="33" borderId="0" xfId="0" applyFont="1" applyFill="1" applyBorder="1" applyAlignment="1" applyProtection="1">
      <alignment vertical="top" wrapText="1" readingOrder="2"/>
      <protection/>
    </xf>
    <xf numFmtId="0" fontId="83" fillId="33" borderId="0" xfId="0" applyFont="1" applyFill="1" applyBorder="1" applyAlignment="1" applyProtection="1">
      <alignment horizontal="left" vertical="top" readingOrder="2"/>
      <protection/>
    </xf>
    <xf numFmtId="0" fontId="85" fillId="0" borderId="10" xfId="0" applyFont="1" applyBorder="1" applyAlignment="1" applyProtection="1">
      <alignment horizontal="center" vertical="top" wrapText="1" readingOrder="2"/>
      <protection/>
    </xf>
    <xf numFmtId="2" fontId="83" fillId="33" borderId="0" xfId="0" applyNumberFormat="1" applyFont="1" applyFill="1" applyBorder="1" applyAlignment="1" applyProtection="1">
      <alignment horizontal="left" vertical="top" readingOrder="2"/>
      <protection/>
    </xf>
    <xf numFmtId="0" fontId="88" fillId="41" borderId="14" xfId="0" applyFont="1" applyFill="1" applyBorder="1" applyAlignment="1" applyProtection="1">
      <alignment vertical="top" wrapText="1" readingOrder="2"/>
      <protection/>
    </xf>
    <xf numFmtId="0" fontId="99" fillId="41" borderId="14" xfId="0" applyFont="1" applyFill="1" applyBorder="1" applyAlignment="1" applyProtection="1">
      <alignment vertical="top" wrapText="1" readingOrder="2"/>
      <protection/>
    </xf>
    <xf numFmtId="0" fontId="99" fillId="41" borderId="13" xfId="0" applyFont="1" applyFill="1" applyBorder="1" applyAlignment="1" applyProtection="1">
      <alignment vertical="top" wrapText="1" readingOrder="2"/>
      <protection/>
    </xf>
    <xf numFmtId="0" fontId="83" fillId="0" borderId="14" xfId="0" applyFont="1" applyBorder="1" applyAlignment="1" applyProtection="1">
      <alignment horizontal="left" vertical="top" readingOrder="2"/>
      <protection/>
    </xf>
    <xf numFmtId="0" fontId="121" fillId="36" borderId="10" xfId="0" applyFont="1" applyFill="1" applyBorder="1" applyAlignment="1" applyProtection="1">
      <alignment horizontal="center" vertical="top" wrapText="1" readingOrder="2"/>
      <protection/>
    </xf>
    <xf numFmtId="0" fontId="121" fillId="39" borderId="14" xfId="0" applyFont="1" applyFill="1" applyBorder="1" applyAlignment="1" applyProtection="1">
      <alignment horizontal="center" vertical="top" wrapText="1" readingOrder="2"/>
      <protection/>
    </xf>
    <xf numFmtId="0" fontId="121" fillId="40" borderId="10" xfId="0" applyFont="1" applyFill="1" applyBorder="1" applyAlignment="1" applyProtection="1">
      <alignment horizontal="center" vertical="top" wrapText="1" readingOrder="2"/>
      <protection/>
    </xf>
    <xf numFmtId="0" fontId="121" fillId="39" borderId="10" xfId="0" applyFont="1" applyFill="1" applyBorder="1" applyAlignment="1" applyProtection="1">
      <alignment horizontal="center" vertical="top" wrapText="1" readingOrder="2"/>
      <protection/>
    </xf>
    <xf numFmtId="0" fontId="96" fillId="0" borderId="10" xfId="0" applyFont="1" applyBorder="1" applyAlignment="1" applyProtection="1">
      <alignment horizontal="right" vertical="top" wrapText="1" readingOrder="2"/>
      <protection/>
    </xf>
    <xf numFmtId="0" fontId="88" fillId="0" borderId="18" xfId="0" applyFont="1" applyBorder="1" applyAlignment="1" applyProtection="1">
      <alignment horizontal="right" vertical="top" wrapText="1" readingOrder="2"/>
      <protection/>
    </xf>
    <xf numFmtId="0" fontId="0" fillId="33" borderId="0" xfId="0" applyFill="1" applyBorder="1" applyAlignment="1" applyProtection="1">
      <alignment/>
      <protection/>
    </xf>
    <xf numFmtId="0" fontId="83" fillId="33" borderId="10" xfId="0" applyFont="1" applyFill="1" applyBorder="1" applyAlignment="1" applyProtection="1">
      <alignment/>
      <protection/>
    </xf>
    <xf numFmtId="0" fontId="83" fillId="34" borderId="10" xfId="0" applyFont="1" applyFill="1" applyBorder="1" applyAlignment="1" applyProtection="1">
      <alignment/>
      <protection/>
    </xf>
    <xf numFmtId="0" fontId="83" fillId="33" borderId="10" xfId="0" applyFont="1" applyFill="1" applyBorder="1" applyAlignment="1" applyProtection="1">
      <alignment horizontal="right"/>
      <protection/>
    </xf>
    <xf numFmtId="0" fontId="83" fillId="33" borderId="10" xfId="0" applyFont="1" applyFill="1" applyBorder="1" applyAlignment="1" applyProtection="1">
      <alignment vertical="top" wrapText="1"/>
      <protection/>
    </xf>
    <xf numFmtId="0" fontId="83" fillId="33" borderId="10" xfId="0" applyFont="1" applyFill="1" applyBorder="1" applyAlignment="1" applyProtection="1">
      <alignment horizontal="right" wrapText="1"/>
      <protection/>
    </xf>
    <xf numFmtId="0" fontId="83" fillId="0" borderId="14" xfId="0" applyFont="1" applyBorder="1" applyAlignment="1" applyProtection="1">
      <alignment readingOrder="2"/>
      <protection/>
    </xf>
    <xf numFmtId="0" fontId="83" fillId="33" borderId="11" xfId="0" applyFont="1" applyFill="1" applyBorder="1" applyAlignment="1" applyProtection="1">
      <alignment wrapText="1"/>
      <protection/>
    </xf>
    <xf numFmtId="0" fontId="83" fillId="33" borderId="10" xfId="0" applyFont="1" applyFill="1" applyBorder="1" applyAlignment="1" applyProtection="1">
      <alignment wrapText="1"/>
      <protection/>
    </xf>
    <xf numFmtId="0" fontId="83" fillId="0" borderId="10" xfId="0" applyFont="1" applyFill="1" applyBorder="1" applyAlignment="1" applyProtection="1">
      <alignment readingOrder="2"/>
      <protection/>
    </xf>
    <xf numFmtId="0" fontId="83" fillId="0" borderId="0" xfId="0" applyFont="1" applyFill="1" applyBorder="1" applyAlignment="1" applyProtection="1">
      <alignment readingOrder="2"/>
      <protection/>
    </xf>
    <xf numFmtId="0" fontId="99" fillId="33" borderId="10" xfId="0" applyFont="1" applyFill="1" applyBorder="1" applyAlignment="1" applyProtection="1">
      <alignment horizontal="center" vertical="top" wrapText="1" readingOrder="2"/>
      <protection locked="0"/>
    </xf>
    <xf numFmtId="0" fontId="110" fillId="0" borderId="10" xfId="0" applyFont="1" applyBorder="1" applyAlignment="1" applyProtection="1">
      <alignment horizontal="right" vertical="top" wrapText="1" readingOrder="2"/>
      <protection locked="0"/>
    </xf>
    <xf numFmtId="0" fontId="0" fillId="0" borderId="14" xfId="0" applyBorder="1" applyAlignment="1" applyProtection="1">
      <alignment/>
      <protection locked="0"/>
    </xf>
    <xf numFmtId="0" fontId="83" fillId="0" borderId="10" xfId="0" applyFont="1" applyBorder="1" applyAlignment="1" applyProtection="1">
      <alignment/>
      <protection locked="0"/>
    </xf>
    <xf numFmtId="0" fontId="83" fillId="0" borderId="10" xfId="0" applyFont="1" applyBorder="1" applyAlignment="1" applyProtection="1">
      <alignment horizontal="right"/>
      <protection locked="0"/>
    </xf>
    <xf numFmtId="0" fontId="99" fillId="36" borderId="10" xfId="0" applyFont="1" applyFill="1" applyBorder="1" applyAlignment="1" applyProtection="1">
      <alignment horizontal="right" vertical="top" wrapText="1" readingOrder="2"/>
      <protection/>
    </xf>
    <xf numFmtId="0" fontId="83" fillId="13" borderId="15" xfId="0" applyFont="1" applyFill="1" applyBorder="1" applyAlignment="1" applyProtection="1">
      <alignment horizontal="right" readingOrder="2"/>
      <protection/>
    </xf>
    <xf numFmtId="0" fontId="83" fillId="0" borderId="10" xfId="0" applyFont="1" applyBorder="1" applyAlignment="1" applyProtection="1">
      <alignment horizontal="right"/>
      <protection/>
    </xf>
    <xf numFmtId="0" fontId="83" fillId="13" borderId="16" xfId="0" applyFont="1" applyFill="1" applyBorder="1" applyAlignment="1" applyProtection="1">
      <alignment horizontal="right" readingOrder="2"/>
      <protection/>
    </xf>
    <xf numFmtId="0" fontId="83" fillId="13" borderId="10" xfId="0" applyFont="1" applyFill="1" applyBorder="1" applyAlignment="1" applyProtection="1">
      <alignment horizontal="right" readingOrder="2"/>
      <protection/>
    </xf>
    <xf numFmtId="0" fontId="83" fillId="33" borderId="15" xfId="0" applyFont="1" applyFill="1" applyBorder="1" applyAlignment="1" applyProtection="1">
      <alignment horizontal="right" wrapText="1" readingOrder="2"/>
      <protection/>
    </xf>
    <xf numFmtId="0" fontId="88" fillId="41" borderId="10" xfId="0" applyFont="1" applyFill="1" applyBorder="1" applyAlignment="1" applyProtection="1">
      <alignment horizontal="center" vertical="top" wrapText="1" readingOrder="2"/>
      <protection/>
    </xf>
    <xf numFmtId="0" fontId="99" fillId="41" borderId="10" xfId="0" applyFont="1" applyFill="1" applyBorder="1" applyAlignment="1" applyProtection="1">
      <alignment vertical="top" wrapText="1" readingOrder="2"/>
      <protection/>
    </xf>
    <xf numFmtId="0" fontId="85" fillId="0" borderId="10" xfId="0" applyFont="1" applyBorder="1" applyAlignment="1" applyProtection="1">
      <alignment horizontal="right" vertical="top" wrapText="1" readingOrder="2"/>
      <protection/>
    </xf>
    <xf numFmtId="0" fontId="99" fillId="39" borderId="10" xfId="0" applyFont="1" applyFill="1" applyBorder="1" applyAlignment="1" applyProtection="1">
      <alignment horizontal="center" vertical="top" wrapText="1" readingOrder="2"/>
      <protection/>
    </xf>
    <xf numFmtId="0" fontId="99" fillId="40" borderId="10" xfId="0" applyFont="1" applyFill="1" applyBorder="1" applyAlignment="1" applyProtection="1">
      <alignment horizontal="center" vertical="top" wrapText="1" readingOrder="2"/>
      <protection/>
    </xf>
    <xf numFmtId="0" fontId="99" fillId="38" borderId="10" xfId="0" applyFont="1" applyFill="1" applyBorder="1" applyAlignment="1" applyProtection="1">
      <alignment horizontal="center" vertical="top" wrapText="1" readingOrder="2"/>
      <protection/>
    </xf>
    <xf numFmtId="0" fontId="121" fillId="36" borderId="10" xfId="0" applyFont="1" applyFill="1" applyBorder="1" applyAlignment="1" applyProtection="1">
      <alignment horizontal="center" vertical="top" wrapText="1" readingOrder="2"/>
      <protection/>
    </xf>
    <xf numFmtId="0" fontId="121" fillId="40" borderId="10" xfId="0" applyFont="1" applyFill="1" applyBorder="1" applyAlignment="1" applyProtection="1">
      <alignment horizontal="center" vertical="top" wrapText="1" readingOrder="2"/>
      <protection/>
    </xf>
    <xf numFmtId="0" fontId="99" fillId="36" borderId="10" xfId="0" applyFont="1" applyFill="1" applyBorder="1" applyAlignment="1" applyProtection="1">
      <alignment horizontal="center" vertical="top" wrapText="1" readingOrder="2"/>
      <protection/>
    </xf>
    <xf numFmtId="0" fontId="83" fillId="13" borderId="10" xfId="0" applyFont="1" applyFill="1" applyBorder="1" applyAlignment="1" applyProtection="1">
      <alignment horizontal="right" readingOrder="2"/>
      <protection/>
    </xf>
    <xf numFmtId="0" fontId="99" fillId="41" borderId="10" xfId="0" applyFont="1" applyFill="1" applyBorder="1" applyAlignment="1" applyProtection="1">
      <alignment horizontal="right" vertical="top" wrapText="1" readingOrder="2"/>
      <protection/>
    </xf>
    <xf numFmtId="0" fontId="85" fillId="0" borderId="10" xfId="0" applyFont="1" applyBorder="1" applyAlignment="1" applyProtection="1">
      <alignment horizontal="right" vertical="top" wrapText="1" readingOrder="2"/>
      <protection/>
    </xf>
    <xf numFmtId="0" fontId="85" fillId="34" borderId="10" xfId="0" applyFont="1" applyFill="1" applyBorder="1" applyAlignment="1" applyProtection="1">
      <alignment horizontal="justify" vertical="top" wrapText="1" readingOrder="2"/>
      <protection/>
    </xf>
    <xf numFmtId="0" fontId="83" fillId="34" borderId="10" xfId="0" applyFont="1" applyFill="1" applyBorder="1" applyAlignment="1" applyProtection="1">
      <alignment horizontal="left" vertical="top" readingOrder="2"/>
      <protection/>
    </xf>
    <xf numFmtId="0" fontId="8" fillId="0" borderId="10" xfId="0" applyFont="1" applyBorder="1" applyAlignment="1" applyProtection="1">
      <alignment horizontal="right" vertical="top" wrapText="1" readingOrder="2"/>
      <protection/>
    </xf>
    <xf numFmtId="0" fontId="105" fillId="34" borderId="10" xfId="0" applyFont="1" applyFill="1" applyBorder="1" applyAlignment="1" applyProtection="1">
      <alignment horizontal="justify" vertical="top" wrapText="1" readingOrder="2"/>
      <protection/>
    </xf>
    <xf numFmtId="0" fontId="18" fillId="0" borderId="0" xfId="0" applyFont="1" applyAlignment="1" applyProtection="1">
      <alignment readingOrder="2"/>
      <protection/>
    </xf>
    <xf numFmtId="0" fontId="18" fillId="0" borderId="10" xfId="0" applyFont="1" applyBorder="1" applyAlignment="1" applyProtection="1">
      <alignment wrapText="1" readingOrder="2"/>
      <protection/>
    </xf>
    <xf numFmtId="0" fontId="8" fillId="0" borderId="10" xfId="0" applyFont="1" applyFill="1" applyBorder="1" applyAlignment="1" applyProtection="1">
      <alignment horizontal="right" vertical="top" wrapText="1" readingOrder="2"/>
      <protection/>
    </xf>
    <xf numFmtId="0" fontId="8" fillId="33" borderId="10" xfId="0" applyFont="1" applyFill="1" applyBorder="1" applyAlignment="1" applyProtection="1">
      <alignment horizontal="right" vertical="top" wrapText="1" readingOrder="2"/>
      <protection/>
    </xf>
    <xf numFmtId="0" fontId="18" fillId="33" borderId="10" xfId="0" applyFont="1" applyFill="1" applyBorder="1" applyAlignment="1" applyProtection="1">
      <alignment readingOrder="2"/>
      <protection/>
    </xf>
    <xf numFmtId="0" fontId="85" fillId="35" borderId="10" xfId="0" applyFont="1" applyFill="1" applyBorder="1" applyAlignment="1" applyProtection="1">
      <alignment horizontal="justify" vertical="top" wrapText="1" readingOrder="2"/>
      <protection/>
    </xf>
    <xf numFmtId="0" fontId="83" fillId="13" borderId="10" xfId="0" applyFont="1" applyFill="1" applyBorder="1" applyAlignment="1" applyProtection="1">
      <alignment horizontal="right" vertical="top"/>
      <protection/>
    </xf>
    <xf numFmtId="14" fontId="88" fillId="34" borderId="10" xfId="0" applyNumberFormat="1" applyFont="1" applyFill="1" applyBorder="1" applyAlignment="1" applyProtection="1">
      <alignment horizontal="right" vertical="top" wrapText="1" readingOrder="2"/>
      <protection/>
    </xf>
    <xf numFmtId="9" fontId="101" fillId="33" borderId="10" xfId="59" applyFont="1" applyFill="1" applyBorder="1" applyAlignment="1" applyProtection="1">
      <alignment horizontal="right" vertical="top" wrapText="1" readingOrder="2"/>
      <protection/>
    </xf>
    <xf numFmtId="0" fontId="0" fillId="33" borderId="10" xfId="0" applyFill="1" applyBorder="1" applyAlignment="1" applyProtection="1">
      <alignment wrapText="1"/>
      <protection/>
    </xf>
    <xf numFmtId="0" fontId="83" fillId="34" borderId="10" xfId="0" applyFont="1" applyFill="1" applyBorder="1" applyAlignment="1" applyProtection="1">
      <alignment horizontal="right"/>
      <protection/>
    </xf>
    <xf numFmtId="0" fontId="101" fillId="0" borderId="10" xfId="0" applyFont="1" applyFill="1" applyBorder="1" applyAlignment="1" applyProtection="1">
      <alignment horizontal="right" vertical="top" wrapText="1" readingOrder="2"/>
      <protection/>
    </xf>
    <xf numFmtId="14" fontId="99" fillId="34" borderId="10" xfId="0" applyNumberFormat="1" applyFont="1" applyFill="1" applyBorder="1" applyAlignment="1" applyProtection="1">
      <alignment horizontal="right" vertical="top" wrapText="1" readingOrder="2"/>
      <protection/>
    </xf>
    <xf numFmtId="0" fontId="83" fillId="13" borderId="10" xfId="0" applyFont="1" applyFill="1" applyBorder="1" applyAlignment="1" applyProtection="1">
      <alignment horizontal="right" vertical="top" readingOrder="2"/>
      <protection/>
    </xf>
    <xf numFmtId="0" fontId="20" fillId="0" borderId="10" xfId="0" applyFont="1" applyBorder="1" applyAlignment="1" applyProtection="1">
      <alignment horizontal="right" vertical="top" wrapText="1" readingOrder="2"/>
      <protection/>
    </xf>
    <xf numFmtId="0" fontId="0" fillId="0" borderId="0" xfId="0" applyAlignment="1" applyProtection="1">
      <alignment vertical="top" wrapText="1"/>
      <protection/>
    </xf>
    <xf numFmtId="0" fontId="0" fillId="34" borderId="15" xfId="0" applyFill="1" applyBorder="1" applyAlignment="1" applyProtection="1">
      <alignment vertical="top" readingOrder="2"/>
      <protection/>
    </xf>
    <xf numFmtId="0" fontId="99" fillId="0" borderId="10" xfId="0" applyFont="1" applyBorder="1" applyAlignment="1" applyProtection="1">
      <alignment horizontal="left" vertical="top" wrapText="1" readingOrder="2"/>
      <protection/>
    </xf>
    <xf numFmtId="0" fontId="10" fillId="0" borderId="10" xfId="0" applyFont="1" applyBorder="1" applyAlignment="1" applyProtection="1">
      <alignment horizontal="right" vertical="top" wrapText="1" readingOrder="2"/>
      <protection/>
    </xf>
    <xf numFmtId="0" fontId="99" fillId="34" borderId="10" xfId="0" applyFont="1" applyFill="1" applyBorder="1" applyAlignment="1" applyProtection="1">
      <alignment horizontal="left" vertical="top" wrapText="1" readingOrder="2"/>
      <protection/>
    </xf>
    <xf numFmtId="0" fontId="114" fillId="13" borderId="10" xfId="0" applyFont="1" applyFill="1" applyBorder="1" applyAlignment="1" applyProtection="1">
      <alignment horizontal="right" vertical="top" wrapText="1"/>
      <protection/>
    </xf>
    <xf numFmtId="0" fontId="114" fillId="33" borderId="10" xfId="0" applyFont="1" applyFill="1" applyBorder="1" applyAlignment="1" applyProtection="1">
      <alignment horizontal="right" vertical="top" wrapText="1"/>
      <protection/>
    </xf>
    <xf numFmtId="0" fontId="114" fillId="0" borderId="10" xfId="0" applyFont="1" applyBorder="1" applyAlignment="1" applyProtection="1">
      <alignment horizontal="right" vertical="top" wrapText="1" readingOrder="2"/>
      <protection/>
    </xf>
    <xf numFmtId="0" fontId="114" fillId="0" borderId="10" xfId="0" applyFont="1" applyFill="1" applyBorder="1" applyAlignment="1" applyProtection="1">
      <alignment horizontal="right" vertical="top" wrapText="1" readingOrder="2"/>
      <protection/>
    </xf>
    <xf numFmtId="0" fontId="122" fillId="33" borderId="10" xfId="0" applyFont="1" applyFill="1" applyBorder="1" applyAlignment="1" applyProtection="1">
      <alignment horizontal="center" vertical="top" wrapText="1"/>
      <protection/>
    </xf>
    <xf numFmtId="0" fontId="114" fillId="13" borderId="10" xfId="0" applyFont="1" applyFill="1" applyBorder="1" applyAlignment="1" applyProtection="1">
      <alignment horizontal="right" vertical="top" wrapText="1" readingOrder="2"/>
      <protection/>
    </xf>
    <xf numFmtId="0" fontId="114" fillId="33" borderId="10" xfId="0" applyFont="1" applyFill="1" applyBorder="1" applyAlignment="1" applyProtection="1">
      <alignment horizontal="right" vertical="top" wrapText="1" readingOrder="2"/>
      <protection/>
    </xf>
    <xf numFmtId="0" fontId="99" fillId="41" borderId="17" xfId="0" applyFont="1" applyFill="1" applyBorder="1" applyAlignment="1" applyProtection="1">
      <alignment horizontal="right" vertical="top" wrapText="1" readingOrder="2"/>
      <protection/>
    </xf>
    <xf numFmtId="0" fontId="99" fillId="41" borderId="18" xfId="0" applyFont="1" applyFill="1" applyBorder="1" applyAlignment="1" applyProtection="1">
      <alignment horizontal="right" vertical="top" wrapText="1" readingOrder="2"/>
      <protection/>
    </xf>
    <xf numFmtId="0" fontId="99" fillId="41" borderId="19" xfId="0" applyFont="1" applyFill="1" applyBorder="1" applyAlignment="1" applyProtection="1">
      <alignment horizontal="right" vertical="top" wrapText="1" readingOrder="2"/>
      <protection/>
    </xf>
    <xf numFmtId="0" fontId="99" fillId="41" borderId="20" xfId="0" applyFont="1" applyFill="1" applyBorder="1" applyAlignment="1" applyProtection="1">
      <alignment horizontal="right" vertical="top" wrapText="1" readingOrder="2"/>
      <protection/>
    </xf>
    <xf numFmtId="0" fontId="99" fillId="41" borderId="21" xfId="0" applyFont="1" applyFill="1" applyBorder="1" applyAlignment="1" applyProtection="1">
      <alignment horizontal="right" vertical="top" wrapText="1" readingOrder="2"/>
      <protection/>
    </xf>
    <xf numFmtId="0" fontId="99" fillId="41" borderId="22" xfId="0" applyFont="1" applyFill="1" applyBorder="1" applyAlignment="1" applyProtection="1">
      <alignment horizontal="right" vertical="top" wrapText="1" readingOrder="2"/>
      <protection/>
    </xf>
    <xf numFmtId="0" fontId="99" fillId="40" borderId="15" xfId="0" applyFont="1" applyFill="1" applyBorder="1" applyAlignment="1" applyProtection="1">
      <alignment horizontal="right" vertical="top" wrapText="1" readingOrder="2"/>
      <protection/>
    </xf>
    <xf numFmtId="0" fontId="99" fillId="40" borderId="16" xfId="0" applyFont="1" applyFill="1" applyBorder="1" applyAlignment="1" applyProtection="1">
      <alignment horizontal="right" vertical="top" wrapText="1" readingOrder="2"/>
      <protection/>
    </xf>
    <xf numFmtId="0" fontId="99" fillId="40" borderId="12" xfId="0" applyFont="1" applyFill="1" applyBorder="1" applyAlignment="1" applyProtection="1">
      <alignment horizontal="right" vertical="top" wrapText="1" readingOrder="2"/>
      <protection/>
    </xf>
    <xf numFmtId="0" fontId="88" fillId="0" borderId="10" xfId="0" applyFont="1" applyBorder="1" applyAlignment="1" applyProtection="1">
      <alignment horizontal="right" vertical="top" wrapText="1" readingOrder="2"/>
      <protection locked="0"/>
    </xf>
    <xf numFmtId="0" fontId="88" fillId="40" borderId="15" xfId="0" applyFont="1" applyFill="1" applyBorder="1" applyAlignment="1" applyProtection="1">
      <alignment horizontal="right" vertical="top" wrapText="1" readingOrder="2"/>
      <protection/>
    </xf>
    <xf numFmtId="0" fontId="88" fillId="40" borderId="16" xfId="0" applyFont="1" applyFill="1" applyBorder="1" applyAlignment="1" applyProtection="1">
      <alignment horizontal="right" vertical="top" wrapText="1" readingOrder="2"/>
      <protection/>
    </xf>
    <xf numFmtId="0" fontId="88" fillId="40" borderId="12" xfId="0" applyFont="1" applyFill="1" applyBorder="1" applyAlignment="1" applyProtection="1">
      <alignment horizontal="right" vertical="top" wrapText="1" readingOrder="2"/>
      <protection/>
    </xf>
    <xf numFmtId="0" fontId="99" fillId="41" borderId="15" xfId="0" applyFont="1" applyFill="1" applyBorder="1" applyAlignment="1" applyProtection="1">
      <alignment horizontal="right" vertical="top" wrapText="1" readingOrder="2"/>
      <protection/>
    </xf>
    <xf numFmtId="0" fontId="99" fillId="41" borderId="12" xfId="0" applyFont="1" applyFill="1" applyBorder="1" applyAlignment="1" applyProtection="1">
      <alignment horizontal="right" vertical="top" wrapText="1" readingOrder="2"/>
      <protection/>
    </xf>
    <xf numFmtId="0" fontId="88" fillId="13" borderId="15" xfId="0" applyFont="1" applyFill="1" applyBorder="1" applyAlignment="1" applyProtection="1">
      <alignment horizontal="right" vertical="top" readingOrder="2"/>
      <protection/>
    </xf>
    <xf numFmtId="0" fontId="88" fillId="13" borderId="16" xfId="0" applyFont="1" applyFill="1" applyBorder="1" applyAlignment="1" applyProtection="1">
      <alignment horizontal="right" vertical="top" readingOrder="2"/>
      <protection/>
    </xf>
    <xf numFmtId="0" fontId="88" fillId="13" borderId="12" xfId="0" applyFont="1" applyFill="1" applyBorder="1" applyAlignment="1" applyProtection="1">
      <alignment horizontal="right" vertical="top" readingOrder="2"/>
      <protection/>
    </xf>
    <xf numFmtId="0" fontId="83" fillId="13" borderId="15" xfId="0" applyFont="1" applyFill="1" applyBorder="1" applyAlignment="1" applyProtection="1">
      <alignment horizontal="right" readingOrder="2"/>
      <protection/>
    </xf>
    <xf numFmtId="0" fontId="83" fillId="13" borderId="12" xfId="0" applyFont="1" applyFill="1" applyBorder="1" applyAlignment="1" applyProtection="1">
      <alignment horizontal="right" readingOrder="2"/>
      <protection/>
    </xf>
    <xf numFmtId="0" fontId="83" fillId="13" borderId="10" xfId="0" applyFont="1" applyFill="1" applyBorder="1" applyAlignment="1" applyProtection="1">
      <alignment horizontal="center"/>
      <protection/>
    </xf>
    <xf numFmtId="0" fontId="83" fillId="13" borderId="16" xfId="0" applyFont="1" applyFill="1" applyBorder="1" applyAlignment="1" applyProtection="1">
      <alignment horizontal="right" readingOrder="2"/>
      <protection/>
    </xf>
    <xf numFmtId="0" fontId="83" fillId="40" borderId="15" xfId="0" applyFont="1" applyFill="1" applyBorder="1" applyAlignment="1" applyProtection="1">
      <alignment horizontal="right" vertical="top" wrapText="1"/>
      <protection/>
    </xf>
    <xf numFmtId="0" fontId="83" fillId="40" borderId="16" xfId="0" applyFont="1" applyFill="1" applyBorder="1" applyAlignment="1" applyProtection="1">
      <alignment horizontal="right" vertical="top" wrapText="1"/>
      <protection/>
    </xf>
    <xf numFmtId="0" fontId="83" fillId="40" borderId="12" xfId="0" applyFont="1" applyFill="1" applyBorder="1" applyAlignment="1" applyProtection="1">
      <alignment horizontal="right" vertical="top" wrapText="1"/>
      <protection/>
    </xf>
    <xf numFmtId="0" fontId="83" fillId="36" borderId="10" xfId="0" applyFont="1" applyFill="1" applyBorder="1" applyAlignment="1" applyProtection="1">
      <alignment horizontal="right"/>
      <protection/>
    </xf>
    <xf numFmtId="0" fontId="83" fillId="0" borderId="10" xfId="0" applyFont="1" applyBorder="1" applyAlignment="1" applyProtection="1">
      <alignment horizontal="right"/>
      <protection/>
    </xf>
    <xf numFmtId="0" fontId="83" fillId="0" borderId="15" xfId="0" applyFont="1" applyBorder="1" applyAlignment="1" applyProtection="1">
      <alignment horizontal="right" readingOrder="2"/>
      <protection/>
    </xf>
    <xf numFmtId="0" fontId="83" fillId="0" borderId="16" xfId="0" applyFont="1" applyBorder="1" applyAlignment="1" applyProtection="1">
      <alignment horizontal="right" readingOrder="2"/>
      <protection/>
    </xf>
    <xf numFmtId="0" fontId="83" fillId="0" borderId="12" xfId="0" applyFont="1" applyBorder="1" applyAlignment="1" applyProtection="1">
      <alignment horizontal="right" readingOrder="2"/>
      <protection/>
    </xf>
    <xf numFmtId="0" fontId="83" fillId="0" borderId="15" xfId="0" applyFont="1" applyBorder="1" applyAlignment="1" applyProtection="1">
      <alignment horizontal="right"/>
      <protection/>
    </xf>
    <xf numFmtId="0" fontId="83" fillId="0" borderId="16" xfId="0" applyFont="1" applyBorder="1" applyAlignment="1" applyProtection="1">
      <alignment horizontal="right"/>
      <protection/>
    </xf>
    <xf numFmtId="0" fontId="83" fillId="0" borderId="12" xfId="0" applyFont="1" applyBorder="1" applyAlignment="1" applyProtection="1">
      <alignment horizontal="right"/>
      <protection/>
    </xf>
    <xf numFmtId="0" fontId="85" fillId="34" borderId="10" xfId="0" applyFont="1" applyFill="1" applyBorder="1" applyAlignment="1">
      <alignment horizontal="right" vertical="top" wrapText="1" readingOrder="2"/>
    </xf>
    <xf numFmtId="0" fontId="83" fillId="40" borderId="15" xfId="0" applyFont="1" applyFill="1" applyBorder="1" applyAlignment="1">
      <alignment horizontal="right" vertical="top" wrapText="1"/>
    </xf>
    <xf numFmtId="0" fontId="83" fillId="40" borderId="16" xfId="0" applyFont="1" applyFill="1" applyBorder="1" applyAlignment="1">
      <alignment horizontal="right" vertical="top" wrapText="1"/>
    </xf>
    <xf numFmtId="0" fontId="83" fillId="40" borderId="12" xfId="0" applyFont="1" applyFill="1" applyBorder="1" applyAlignment="1">
      <alignment horizontal="right" vertical="top" wrapText="1"/>
    </xf>
    <xf numFmtId="0" fontId="99" fillId="36" borderId="15" xfId="0" applyFont="1" applyFill="1" applyBorder="1" applyAlignment="1">
      <alignment horizontal="right" vertical="top" readingOrder="2"/>
    </xf>
    <xf numFmtId="0" fontId="99" fillId="36" borderId="16" xfId="0" applyFont="1" applyFill="1" applyBorder="1" applyAlignment="1">
      <alignment horizontal="right" vertical="top" readingOrder="2"/>
    </xf>
    <xf numFmtId="0" fontId="99" fillId="36" borderId="12" xfId="0" applyFont="1" applyFill="1" applyBorder="1" applyAlignment="1">
      <alignment horizontal="right" vertical="top" readingOrder="2"/>
    </xf>
    <xf numFmtId="0" fontId="8" fillId="34" borderId="10" xfId="0" applyFont="1" applyFill="1" applyBorder="1" applyAlignment="1">
      <alignment horizontal="right" vertical="top" wrapText="1" readingOrder="2"/>
    </xf>
    <xf numFmtId="0" fontId="83" fillId="13" borderId="15" xfId="0" applyFont="1" applyFill="1" applyBorder="1" applyAlignment="1">
      <alignment horizontal="right" readingOrder="2"/>
    </xf>
    <xf numFmtId="0" fontId="83" fillId="13" borderId="12" xfId="0" applyFont="1" applyFill="1" applyBorder="1" applyAlignment="1">
      <alignment horizontal="right" readingOrder="2"/>
    </xf>
    <xf numFmtId="0" fontId="120" fillId="13" borderId="10" xfId="0" applyFont="1" applyFill="1" applyBorder="1" applyAlignment="1">
      <alignment horizontal="center" readingOrder="2"/>
    </xf>
    <xf numFmtId="0" fontId="83" fillId="13" borderId="10" xfId="0" applyFont="1" applyFill="1" applyBorder="1" applyAlignment="1">
      <alignment horizontal="center" readingOrder="2"/>
    </xf>
    <xf numFmtId="0" fontId="83" fillId="13" borderId="10" xfId="0" applyFont="1" applyFill="1" applyBorder="1" applyAlignment="1">
      <alignment horizontal="right" readingOrder="2"/>
    </xf>
    <xf numFmtId="0" fontId="88" fillId="34" borderId="10" xfId="0" applyFont="1" applyFill="1" applyBorder="1" applyAlignment="1">
      <alignment horizontal="right" vertical="top" wrapText="1" readingOrder="2"/>
    </xf>
    <xf numFmtId="0" fontId="16" fillId="36" borderId="10" xfId="0" applyFont="1" applyFill="1" applyBorder="1" applyAlignment="1">
      <alignment vertical="top" wrapText="1" readingOrder="2"/>
    </xf>
    <xf numFmtId="0" fontId="91" fillId="0" borderId="16" xfId="0" applyFont="1" applyBorder="1" applyAlignment="1">
      <alignment readingOrder="2"/>
    </xf>
    <xf numFmtId="0" fontId="91" fillId="0" borderId="12" xfId="0" applyFont="1" applyBorder="1" applyAlignment="1">
      <alignment readingOrder="2"/>
    </xf>
    <xf numFmtId="0" fontId="83" fillId="40" borderId="15" xfId="0" applyFont="1" applyFill="1" applyBorder="1" applyAlignment="1" applyProtection="1">
      <alignment horizontal="right" vertical="top" wrapText="1" readingOrder="2"/>
      <protection/>
    </xf>
    <xf numFmtId="0" fontId="83" fillId="40" borderId="16" xfId="0" applyFont="1" applyFill="1" applyBorder="1" applyAlignment="1" applyProtection="1">
      <alignment horizontal="right" vertical="top" wrapText="1" readingOrder="2"/>
      <protection/>
    </xf>
    <xf numFmtId="0" fontId="83" fillId="40" borderId="12" xfId="0" applyFont="1" applyFill="1" applyBorder="1" applyAlignment="1" applyProtection="1">
      <alignment horizontal="right" vertical="top" wrapText="1" readingOrder="2"/>
      <protection/>
    </xf>
    <xf numFmtId="0" fontId="99" fillId="36" borderId="15" xfId="0" applyFont="1" applyFill="1" applyBorder="1" applyAlignment="1" applyProtection="1">
      <alignment horizontal="right" vertical="top" readingOrder="2"/>
      <protection/>
    </xf>
    <xf numFmtId="0" fontId="99" fillId="36" borderId="16" xfId="0" applyFont="1" applyFill="1" applyBorder="1" applyAlignment="1" applyProtection="1">
      <alignment horizontal="right" vertical="top" readingOrder="2"/>
      <protection/>
    </xf>
    <xf numFmtId="0" fontId="99" fillId="36" borderId="12" xfId="0" applyFont="1" applyFill="1" applyBorder="1" applyAlignment="1" applyProtection="1">
      <alignment horizontal="right" vertical="top" readingOrder="2"/>
      <protection/>
    </xf>
    <xf numFmtId="0" fontId="120" fillId="13" borderId="10" xfId="0" applyFont="1" applyFill="1" applyBorder="1" applyAlignment="1" applyProtection="1">
      <alignment horizontal="center" readingOrder="2"/>
      <protection/>
    </xf>
    <xf numFmtId="0" fontId="83" fillId="13" borderId="10" xfId="0" applyFont="1" applyFill="1" applyBorder="1" applyAlignment="1" applyProtection="1">
      <alignment horizontal="center" readingOrder="2"/>
      <protection/>
    </xf>
    <xf numFmtId="0" fontId="83" fillId="13" borderId="10" xfId="0" applyFont="1" applyFill="1" applyBorder="1" applyAlignment="1" applyProtection="1">
      <alignment horizontal="right" readingOrder="2"/>
      <protection/>
    </xf>
    <xf numFmtId="0" fontId="83" fillId="13" borderId="15" xfId="0" applyFont="1" applyFill="1" applyBorder="1" applyAlignment="1" applyProtection="1">
      <alignment horizontal="right" wrapText="1" readingOrder="2"/>
      <protection/>
    </xf>
    <xf numFmtId="0" fontId="83" fillId="13" borderId="12" xfId="0" applyFont="1" applyFill="1" applyBorder="1" applyAlignment="1" applyProtection="1">
      <alignment horizontal="right" wrapText="1" readingOrder="2"/>
      <protection/>
    </xf>
    <xf numFmtId="0" fontId="120" fillId="13" borderId="15" xfId="0" applyFont="1" applyFill="1" applyBorder="1" applyAlignment="1" applyProtection="1">
      <alignment horizontal="center" readingOrder="2"/>
      <protection/>
    </xf>
    <xf numFmtId="0" fontId="120" fillId="13" borderId="16" xfId="0" applyFont="1" applyFill="1" applyBorder="1" applyAlignment="1" applyProtection="1">
      <alignment horizontal="center" readingOrder="2"/>
      <protection/>
    </xf>
    <xf numFmtId="0" fontId="120" fillId="13" borderId="12" xfId="0" applyFont="1" applyFill="1" applyBorder="1" applyAlignment="1" applyProtection="1">
      <alignment horizontal="center" readingOrder="2"/>
      <protection/>
    </xf>
    <xf numFmtId="0" fontId="83" fillId="36" borderId="15" xfId="0" applyFont="1" applyFill="1" applyBorder="1" applyAlignment="1" applyProtection="1">
      <alignment vertical="top" wrapText="1" readingOrder="2"/>
      <protection/>
    </xf>
    <xf numFmtId="0" fontId="83" fillId="36" borderId="16" xfId="0" applyFont="1" applyFill="1" applyBorder="1" applyAlignment="1" applyProtection="1">
      <alignment vertical="top" wrapText="1" readingOrder="2"/>
      <protection/>
    </xf>
    <xf numFmtId="0" fontId="83" fillId="36" borderId="12" xfId="0" applyFont="1" applyFill="1" applyBorder="1" applyAlignment="1" applyProtection="1">
      <alignment vertical="top" wrapText="1" readingOrder="2"/>
      <protection/>
    </xf>
    <xf numFmtId="0" fontId="88" fillId="34" borderId="15" xfId="0" applyFont="1" applyFill="1" applyBorder="1" applyAlignment="1" applyProtection="1">
      <alignment horizontal="right" vertical="top" wrapText="1" readingOrder="2"/>
      <protection/>
    </xf>
    <xf numFmtId="0" fontId="88" fillId="34" borderId="16" xfId="0" applyFont="1" applyFill="1" applyBorder="1" applyAlignment="1" applyProtection="1">
      <alignment horizontal="right" vertical="top" wrapText="1" readingOrder="2"/>
      <protection/>
    </xf>
    <xf numFmtId="0" fontId="88" fillId="34" borderId="12" xfId="0" applyFont="1" applyFill="1" applyBorder="1" applyAlignment="1" applyProtection="1">
      <alignment horizontal="right" vertical="top" wrapText="1" readingOrder="2"/>
      <protection/>
    </xf>
    <xf numFmtId="0" fontId="2" fillId="40" borderId="10" xfId="0" applyFont="1" applyFill="1" applyBorder="1" applyAlignment="1" applyProtection="1">
      <alignment horizontal="right" vertical="top" wrapText="1" readingOrder="2"/>
      <protection/>
    </xf>
    <xf numFmtId="0" fontId="83" fillId="40" borderId="10" xfId="0" applyFont="1" applyFill="1" applyBorder="1" applyAlignment="1" applyProtection="1">
      <alignment horizontal="right" vertical="top" wrapText="1" readingOrder="2"/>
      <protection/>
    </xf>
    <xf numFmtId="0" fontId="16" fillId="36" borderId="10" xfId="0" applyFont="1" applyFill="1" applyBorder="1" applyAlignment="1" applyProtection="1">
      <alignment horizontal="right" vertical="top" wrapText="1" readingOrder="2"/>
      <protection/>
    </xf>
    <xf numFmtId="0" fontId="83" fillId="33" borderId="15" xfId="0" applyFont="1" applyFill="1" applyBorder="1" applyAlignment="1" applyProtection="1">
      <alignment horizontal="right" wrapText="1" readingOrder="2"/>
      <protection/>
    </xf>
    <xf numFmtId="0" fontId="83" fillId="33" borderId="16" xfId="0" applyFont="1" applyFill="1" applyBorder="1" applyAlignment="1" applyProtection="1">
      <alignment horizontal="right" wrapText="1" readingOrder="2"/>
      <protection/>
    </xf>
    <xf numFmtId="0" fontId="83" fillId="33" borderId="12" xfId="0" applyFont="1" applyFill="1" applyBorder="1" applyAlignment="1" applyProtection="1">
      <alignment horizontal="right" wrapText="1" readingOrder="2"/>
      <protection/>
    </xf>
    <xf numFmtId="0" fontId="88" fillId="13" borderId="10" xfId="0" applyFont="1" applyFill="1" applyBorder="1" applyAlignment="1" applyProtection="1">
      <alignment horizontal="right" vertical="top" readingOrder="2"/>
      <protection/>
    </xf>
    <xf numFmtId="0" fontId="83" fillId="0" borderId="15" xfId="0" applyFont="1" applyBorder="1" applyAlignment="1" applyProtection="1">
      <alignment horizontal="center" readingOrder="2"/>
      <protection locked="0"/>
    </xf>
    <xf numFmtId="0" fontId="83" fillId="0" borderId="16" xfId="0" applyFont="1" applyBorder="1" applyAlignment="1" applyProtection="1">
      <alignment horizontal="center" readingOrder="2"/>
      <protection locked="0"/>
    </xf>
    <xf numFmtId="0" fontId="83" fillId="0" borderId="12" xfId="0" applyFont="1" applyBorder="1" applyAlignment="1" applyProtection="1">
      <alignment horizontal="center" readingOrder="2"/>
      <protection locked="0"/>
    </xf>
    <xf numFmtId="0" fontId="83" fillId="33" borderId="15" xfId="0" applyFont="1" applyFill="1" applyBorder="1" applyAlignment="1" applyProtection="1">
      <alignment horizontal="right" readingOrder="2"/>
      <protection/>
    </xf>
    <xf numFmtId="0" fontId="83" fillId="33" borderId="16" xfId="0" applyFont="1" applyFill="1" applyBorder="1" applyAlignment="1" applyProtection="1">
      <alignment horizontal="right" readingOrder="2"/>
      <protection/>
    </xf>
    <xf numFmtId="0" fontId="83" fillId="33" borderId="12" xfId="0" applyFont="1" applyFill="1" applyBorder="1" applyAlignment="1" applyProtection="1">
      <alignment horizontal="right" readingOrder="2"/>
      <protection/>
    </xf>
    <xf numFmtId="0" fontId="83" fillId="0" borderId="15" xfId="0" applyFont="1" applyBorder="1" applyAlignment="1" applyProtection="1">
      <alignment readingOrder="2"/>
      <protection/>
    </xf>
    <xf numFmtId="0" fontId="83" fillId="0" borderId="16" xfId="0" applyFont="1" applyBorder="1" applyAlignment="1" applyProtection="1">
      <alignment readingOrder="2"/>
      <protection/>
    </xf>
    <xf numFmtId="0" fontId="83" fillId="0" borderId="12" xfId="0" applyFont="1" applyBorder="1" applyAlignment="1" applyProtection="1">
      <alignment readingOrder="2"/>
      <protection/>
    </xf>
    <xf numFmtId="0" fontId="0" fillId="0" borderId="21" xfId="0" applyBorder="1" applyAlignment="1" applyProtection="1">
      <alignment horizontal="center"/>
      <protection locked="0"/>
    </xf>
    <xf numFmtId="0" fontId="17" fillId="13" borderId="10" xfId="0" applyFont="1" applyFill="1" applyBorder="1" applyAlignment="1" applyProtection="1">
      <alignment horizontal="center" readingOrder="2"/>
      <protection/>
    </xf>
    <xf numFmtId="0" fontId="2" fillId="13" borderId="15" xfId="0" applyFont="1" applyFill="1" applyBorder="1" applyAlignment="1" applyProtection="1">
      <alignment horizontal="right" readingOrder="2"/>
      <protection/>
    </xf>
    <xf numFmtId="0" fontId="2" fillId="13" borderId="16" xfId="0" applyFont="1" applyFill="1" applyBorder="1" applyAlignment="1" applyProtection="1">
      <alignment horizontal="right" readingOrder="2"/>
      <protection/>
    </xf>
    <xf numFmtId="0" fontId="2" fillId="13" borderId="12" xfId="0" applyFont="1" applyFill="1" applyBorder="1" applyAlignment="1" applyProtection="1">
      <alignment horizontal="right" readingOrder="2"/>
      <protection/>
    </xf>
    <xf numFmtId="0" fontId="2" fillId="41" borderId="15" xfId="0" applyFont="1" applyFill="1" applyBorder="1" applyAlignment="1" applyProtection="1">
      <alignment horizontal="right" vertical="top" wrapText="1" readingOrder="2"/>
      <protection/>
    </xf>
    <xf numFmtId="0" fontId="2" fillId="41" borderId="16" xfId="0" applyFont="1" applyFill="1" applyBorder="1" applyAlignment="1" applyProtection="1">
      <alignment horizontal="right" vertical="top" wrapText="1" readingOrder="2"/>
      <protection/>
    </xf>
    <xf numFmtId="0" fontId="2" fillId="41" borderId="12" xfId="0" applyFont="1" applyFill="1" applyBorder="1" applyAlignment="1" applyProtection="1">
      <alignment horizontal="right" vertical="top" wrapText="1" readingOrder="2"/>
      <protection/>
    </xf>
    <xf numFmtId="0" fontId="99" fillId="36" borderId="15" xfId="0" applyFont="1" applyFill="1" applyBorder="1" applyAlignment="1" applyProtection="1">
      <alignment horizontal="right" vertical="top" wrapText="1" readingOrder="2"/>
      <protection/>
    </xf>
    <xf numFmtId="0" fontId="99" fillId="36" borderId="16" xfId="0" applyFont="1" applyFill="1" applyBorder="1" applyAlignment="1" applyProtection="1">
      <alignment horizontal="right" vertical="top" wrapText="1" readingOrder="2"/>
      <protection/>
    </xf>
    <xf numFmtId="0" fontId="99" fillId="36" borderId="12" xfId="0" applyFont="1" applyFill="1" applyBorder="1" applyAlignment="1" applyProtection="1">
      <alignment horizontal="right" vertical="top" wrapText="1" readingOrder="2"/>
      <protection/>
    </xf>
    <xf numFmtId="0" fontId="99" fillId="36" borderId="10" xfId="0" applyFont="1" applyFill="1" applyBorder="1" applyAlignment="1" applyProtection="1">
      <alignment horizontal="right" vertical="top" wrapText="1" readingOrder="2"/>
      <protection/>
    </xf>
    <xf numFmtId="0" fontId="99" fillId="41" borderId="16" xfId="0" applyFont="1" applyFill="1" applyBorder="1" applyAlignment="1" applyProtection="1">
      <alignment horizontal="right" vertical="top" wrapText="1" readingOrder="2"/>
      <protection/>
    </xf>
    <xf numFmtId="0" fontId="99" fillId="41" borderId="10" xfId="0" applyFont="1" applyFill="1" applyBorder="1" applyAlignment="1" applyProtection="1">
      <alignment horizontal="right" vertical="top" wrapText="1" readingOrder="2"/>
      <protection/>
    </xf>
    <xf numFmtId="0" fontId="2" fillId="13" borderId="15" xfId="0" applyFont="1" applyFill="1" applyBorder="1" applyAlignment="1" applyProtection="1">
      <alignment horizontal="right" vertical="top" wrapText="1" readingOrder="2"/>
      <protection/>
    </xf>
    <xf numFmtId="0" fontId="91" fillId="0" borderId="16" xfId="0" applyFont="1" applyBorder="1" applyAlignment="1" applyProtection="1">
      <alignment horizontal="right"/>
      <protection/>
    </xf>
    <xf numFmtId="0" fontId="91" fillId="0" borderId="12" xfId="0" applyFont="1" applyBorder="1" applyAlignment="1" applyProtection="1">
      <alignment horizontal="right"/>
      <protection/>
    </xf>
    <xf numFmtId="0" fontId="91" fillId="13" borderId="16" xfId="0" applyFont="1" applyFill="1" applyBorder="1" applyAlignment="1" applyProtection="1">
      <alignment horizontal="right" vertical="top"/>
      <protection/>
    </xf>
    <xf numFmtId="0" fontId="91" fillId="13" borderId="12" xfId="0" applyFont="1" applyFill="1" applyBorder="1" applyAlignment="1" applyProtection="1">
      <alignment horizontal="right" vertical="top"/>
      <protection/>
    </xf>
    <xf numFmtId="0" fontId="91" fillId="0" borderId="16" xfId="0" applyFont="1" applyBorder="1" applyAlignment="1" applyProtection="1">
      <alignment horizontal="right" vertical="top"/>
      <protection/>
    </xf>
    <xf numFmtId="0" fontId="91" fillId="0" borderId="12" xfId="0" applyFont="1" applyBorder="1" applyAlignment="1" applyProtection="1">
      <alignment horizontal="right" vertical="top"/>
      <protection/>
    </xf>
    <xf numFmtId="0" fontId="99" fillId="40" borderId="10" xfId="0" applyFont="1" applyFill="1" applyBorder="1" applyAlignment="1" applyProtection="1">
      <alignment horizontal="right" vertical="top" wrapText="1" readingOrder="2"/>
      <protection/>
    </xf>
    <xf numFmtId="0" fontId="101" fillId="40" borderId="10" xfId="0" applyFont="1" applyFill="1" applyBorder="1" applyAlignment="1" applyProtection="1">
      <alignment horizontal="right" vertical="top" wrapText="1" readingOrder="2"/>
      <protection/>
    </xf>
    <xf numFmtId="0" fontId="99" fillId="40" borderId="17" xfId="0" applyFont="1" applyFill="1" applyBorder="1" applyAlignment="1" applyProtection="1">
      <alignment horizontal="right" vertical="top" wrapText="1" readingOrder="2"/>
      <protection/>
    </xf>
    <xf numFmtId="0" fontId="99" fillId="40" borderId="18" xfId="0" applyFont="1" applyFill="1" applyBorder="1" applyAlignment="1" applyProtection="1">
      <alignment horizontal="right" vertical="top" wrapText="1" readingOrder="2"/>
      <protection/>
    </xf>
    <xf numFmtId="0" fontId="99" fillId="40" borderId="19" xfId="0" applyFont="1" applyFill="1" applyBorder="1" applyAlignment="1" applyProtection="1">
      <alignment horizontal="right" vertical="top" wrapText="1" readingOrder="2"/>
      <protection/>
    </xf>
    <xf numFmtId="0" fontId="99" fillId="40" borderId="20" xfId="0" applyFont="1" applyFill="1" applyBorder="1" applyAlignment="1" applyProtection="1">
      <alignment horizontal="right" vertical="top" wrapText="1" readingOrder="2"/>
      <protection/>
    </xf>
    <xf numFmtId="0" fontId="99" fillId="40" borderId="21" xfId="0" applyFont="1" applyFill="1" applyBorder="1" applyAlignment="1" applyProtection="1">
      <alignment horizontal="right" vertical="top" wrapText="1" readingOrder="2"/>
      <protection/>
    </xf>
    <xf numFmtId="0" fontId="99" fillId="40" borderId="22" xfId="0" applyFont="1" applyFill="1" applyBorder="1" applyAlignment="1" applyProtection="1">
      <alignment horizontal="right" vertical="top" wrapText="1" readingOrder="2"/>
      <protection/>
    </xf>
    <xf numFmtId="0" fontId="123" fillId="13" borderId="10" xfId="0" applyFont="1" applyFill="1" applyBorder="1" applyAlignment="1" applyProtection="1">
      <alignment horizontal="center" readingOrder="2"/>
      <protection/>
    </xf>
    <xf numFmtId="0" fontId="88" fillId="13" borderId="10" xfId="0" applyFont="1" applyFill="1" applyBorder="1" applyAlignment="1" applyProtection="1">
      <alignment horizontal="right" readingOrder="2"/>
      <protection/>
    </xf>
    <xf numFmtId="0" fontId="123" fillId="13" borderId="10" xfId="0" applyFont="1" applyFill="1" applyBorder="1" applyAlignment="1" applyProtection="1">
      <alignment horizontal="right" readingOrder="2"/>
      <protection/>
    </xf>
    <xf numFmtId="0" fontId="88" fillId="41" borderId="15" xfId="0" applyFont="1" applyFill="1" applyBorder="1" applyAlignment="1" applyProtection="1">
      <alignment horizontal="right" vertical="top" wrapText="1" readingOrder="2"/>
      <protection/>
    </xf>
    <xf numFmtId="0" fontId="88" fillId="41" borderId="16" xfId="0" applyFont="1" applyFill="1" applyBorder="1" applyAlignment="1" applyProtection="1">
      <alignment horizontal="right" vertical="top" wrapText="1" readingOrder="2"/>
      <protection/>
    </xf>
    <xf numFmtId="0" fontId="88" fillId="41" borderId="12" xfId="0" applyFont="1" applyFill="1" applyBorder="1" applyAlignment="1" applyProtection="1">
      <alignment horizontal="right" vertical="top" wrapText="1" readingOrder="2"/>
      <protection/>
    </xf>
    <xf numFmtId="0" fontId="88" fillId="36" borderId="10" xfId="0" applyFont="1" applyFill="1" applyBorder="1" applyAlignment="1" applyProtection="1">
      <alignment horizontal="right" vertical="top" wrapText="1" readingOrder="2"/>
      <protection/>
    </xf>
    <xf numFmtId="0" fontId="88" fillId="40" borderId="10" xfId="0" applyFont="1" applyFill="1" applyBorder="1" applyAlignment="1" applyProtection="1">
      <alignment horizontal="right" vertical="top" wrapText="1" readingOrder="2"/>
      <protection/>
    </xf>
    <xf numFmtId="0" fontId="103" fillId="40" borderId="10" xfId="0" applyFont="1" applyFill="1" applyBorder="1" applyAlignment="1" applyProtection="1">
      <alignment horizontal="right" vertical="top" wrapText="1" readingOrder="2"/>
      <protection/>
    </xf>
    <xf numFmtId="0" fontId="2" fillId="36" borderId="10" xfId="0" applyFont="1" applyFill="1" applyBorder="1" applyAlignment="1" applyProtection="1">
      <alignment horizontal="right" vertical="top" wrapText="1" readingOrder="2"/>
      <protection/>
    </xf>
    <xf numFmtId="0" fontId="99" fillId="13" borderId="10" xfId="0" applyFont="1" applyFill="1" applyBorder="1" applyAlignment="1" applyProtection="1">
      <alignment horizontal="right" readingOrder="2"/>
      <protection/>
    </xf>
    <xf numFmtId="0" fontId="102" fillId="13" borderId="10" xfId="0" applyFont="1" applyFill="1" applyBorder="1" applyAlignment="1" applyProtection="1">
      <alignment horizontal="center" readingOrder="2"/>
      <protection/>
    </xf>
    <xf numFmtId="0" fontId="83" fillId="13" borderId="14" xfId="0" applyFont="1" applyFill="1" applyBorder="1" applyAlignment="1" applyProtection="1">
      <alignment horizontal="center" vertical="top" readingOrder="2"/>
      <protection/>
    </xf>
    <xf numFmtId="0" fontId="83" fillId="13" borderId="11" xfId="0" applyFont="1" applyFill="1" applyBorder="1" applyAlignment="1" applyProtection="1">
      <alignment horizontal="center" vertical="top" readingOrder="2"/>
      <protection/>
    </xf>
    <xf numFmtId="0" fontId="83" fillId="13" borderId="13" xfId="0" applyFont="1" applyFill="1" applyBorder="1" applyAlignment="1" applyProtection="1">
      <alignment horizontal="center" vertical="top" readingOrder="2"/>
      <protection/>
    </xf>
    <xf numFmtId="0" fontId="88" fillId="41" borderId="14" xfId="0" applyFont="1" applyFill="1" applyBorder="1" applyAlignment="1" applyProtection="1">
      <alignment horizontal="center" vertical="top" wrapText="1" readingOrder="2"/>
      <protection/>
    </xf>
    <xf numFmtId="0" fontId="88" fillId="41" borderId="11" xfId="0" applyFont="1" applyFill="1" applyBorder="1" applyAlignment="1" applyProtection="1">
      <alignment horizontal="center" vertical="top" wrapText="1" readingOrder="2"/>
      <protection/>
    </xf>
    <xf numFmtId="0" fontId="88" fillId="41" borderId="13" xfId="0" applyFont="1" applyFill="1" applyBorder="1" applyAlignment="1" applyProtection="1">
      <alignment horizontal="center" vertical="top" wrapText="1" readingOrder="2"/>
      <protection/>
    </xf>
    <xf numFmtId="0" fontId="99" fillId="41" borderId="14" xfId="0" applyFont="1" applyFill="1" applyBorder="1" applyAlignment="1" applyProtection="1">
      <alignment horizontal="center" vertical="top" wrapText="1" readingOrder="2"/>
      <protection/>
    </xf>
    <xf numFmtId="0" fontId="99" fillId="41" borderId="11" xfId="0" applyFont="1" applyFill="1" applyBorder="1" applyAlignment="1" applyProtection="1">
      <alignment horizontal="center" vertical="top" wrapText="1" readingOrder="2"/>
      <protection/>
    </xf>
    <xf numFmtId="0" fontId="99" fillId="41" borderId="13" xfId="0" applyFont="1" applyFill="1" applyBorder="1" applyAlignment="1" applyProtection="1">
      <alignment horizontal="center" vertical="top" wrapText="1" readingOrder="2"/>
      <protection/>
    </xf>
    <xf numFmtId="0" fontId="99" fillId="38" borderId="10" xfId="0" applyFont="1" applyFill="1" applyBorder="1" applyAlignment="1" applyProtection="1">
      <alignment horizontal="center" vertical="top" wrapText="1" readingOrder="2"/>
      <protection/>
    </xf>
    <xf numFmtId="0" fontId="99" fillId="36" borderId="10" xfId="0" applyFont="1" applyFill="1" applyBorder="1" applyAlignment="1" applyProtection="1">
      <alignment horizontal="center" vertical="top" wrapText="1" readingOrder="2"/>
      <protection/>
    </xf>
    <xf numFmtId="0" fontId="99" fillId="39" borderId="10" xfId="0" applyFont="1" applyFill="1" applyBorder="1" applyAlignment="1" applyProtection="1">
      <alignment horizontal="center" vertical="top" wrapText="1" readingOrder="2"/>
      <protection/>
    </xf>
    <xf numFmtId="0" fontId="99" fillId="40" borderId="10" xfId="0" applyFont="1" applyFill="1" applyBorder="1" applyAlignment="1" applyProtection="1">
      <alignment horizontal="center" vertical="top" wrapText="1" readingOrder="2"/>
      <protection/>
    </xf>
    <xf numFmtId="0" fontId="124" fillId="0" borderId="10" xfId="0" applyFont="1" applyBorder="1" applyAlignment="1" applyProtection="1">
      <alignment horizontal="center" vertical="center" readingOrder="2"/>
      <protection/>
    </xf>
    <xf numFmtId="0" fontId="124" fillId="0" borderId="15" xfId="0" applyFont="1" applyBorder="1" applyAlignment="1" applyProtection="1">
      <alignment horizontal="center" vertical="center" readingOrder="2"/>
      <protection/>
    </xf>
    <xf numFmtId="0" fontId="124" fillId="0" borderId="16" xfId="0" applyFont="1" applyBorder="1" applyAlignment="1" applyProtection="1">
      <alignment horizontal="center" vertical="center" readingOrder="2"/>
      <protection/>
    </xf>
    <xf numFmtId="0" fontId="124" fillId="0" borderId="12" xfId="0" applyFont="1" applyBorder="1" applyAlignment="1" applyProtection="1">
      <alignment horizontal="center" vertical="center" readingOrder="2"/>
      <protection/>
    </xf>
    <xf numFmtId="0" fontId="125" fillId="43" borderId="10" xfId="0" applyFont="1" applyFill="1" applyBorder="1" applyAlignment="1" applyProtection="1">
      <alignment horizontal="center" vertical="top" wrapText="1" readingOrder="2"/>
      <protection/>
    </xf>
    <xf numFmtId="0" fontId="83" fillId="13" borderId="10" xfId="0" applyFont="1" applyFill="1" applyBorder="1" applyAlignment="1" applyProtection="1">
      <alignment horizontal="center" vertical="top" readingOrder="2"/>
      <protection/>
    </xf>
    <xf numFmtId="0" fontId="88" fillId="41" borderId="10" xfId="0" applyFont="1" applyFill="1" applyBorder="1" applyAlignment="1" applyProtection="1">
      <alignment vertical="top" wrapText="1" readingOrder="2"/>
      <protection/>
    </xf>
    <xf numFmtId="0" fontId="125" fillId="43" borderId="15" xfId="0" applyFont="1" applyFill="1" applyBorder="1" applyAlignment="1" applyProtection="1">
      <alignment horizontal="center" vertical="top" wrapText="1" readingOrder="2"/>
      <protection/>
    </xf>
    <xf numFmtId="0" fontId="125" fillId="43" borderId="16" xfId="0" applyFont="1" applyFill="1" applyBorder="1" applyAlignment="1" applyProtection="1">
      <alignment horizontal="center" vertical="top" wrapText="1" readingOrder="2"/>
      <protection/>
    </xf>
    <xf numFmtId="0" fontId="125" fillId="43" borderId="12" xfId="0" applyFont="1" applyFill="1" applyBorder="1" applyAlignment="1" applyProtection="1">
      <alignment horizontal="center" vertical="top" wrapText="1" readingOrder="2"/>
      <protection/>
    </xf>
    <xf numFmtId="0" fontId="88" fillId="41" borderId="10" xfId="0" applyFont="1" applyFill="1" applyBorder="1" applyAlignment="1" applyProtection="1">
      <alignment horizontal="center" vertical="top" wrapText="1" readingOrder="2"/>
      <protection/>
    </xf>
    <xf numFmtId="0" fontId="99" fillId="41" borderId="10" xfId="0" applyFont="1" applyFill="1" applyBorder="1" applyAlignment="1" applyProtection="1">
      <alignment vertical="top" wrapText="1" readingOrder="2"/>
      <protection/>
    </xf>
    <xf numFmtId="0" fontId="88" fillId="41" borderId="15" xfId="0" applyFont="1" applyFill="1" applyBorder="1" applyAlignment="1" applyProtection="1">
      <alignment horizontal="center" vertical="top" wrapText="1" readingOrder="2"/>
      <protection/>
    </xf>
    <xf numFmtId="0" fontId="88" fillId="41" borderId="16" xfId="0" applyFont="1" applyFill="1" applyBorder="1" applyAlignment="1" applyProtection="1">
      <alignment horizontal="center" vertical="top" wrapText="1" readingOrder="2"/>
      <protection/>
    </xf>
    <xf numFmtId="0" fontId="88" fillId="41" borderId="12" xfId="0" applyFont="1" applyFill="1" applyBorder="1" applyAlignment="1" applyProtection="1">
      <alignment horizontal="center" vertical="top" wrapText="1" readingOrder="2"/>
      <protection/>
    </xf>
    <xf numFmtId="0" fontId="125" fillId="43" borderId="23" xfId="0" applyFont="1" applyFill="1" applyBorder="1" applyAlignment="1" applyProtection="1">
      <alignment horizontal="center" vertical="top" wrapText="1" readingOrder="2"/>
      <protection/>
    </xf>
    <xf numFmtId="0" fontId="125" fillId="43" borderId="0" xfId="0" applyFont="1" applyFill="1" applyBorder="1" applyAlignment="1" applyProtection="1">
      <alignment horizontal="center" vertical="top" wrapText="1" readingOrder="2"/>
      <protection/>
    </xf>
    <xf numFmtId="0" fontId="125" fillId="43" borderId="24" xfId="0" applyFont="1" applyFill="1" applyBorder="1" applyAlignment="1" applyProtection="1">
      <alignment horizontal="center" vertical="top" wrapText="1" readingOrder="2"/>
      <protection/>
    </xf>
    <xf numFmtId="0" fontId="125" fillId="43" borderId="20" xfId="0" applyFont="1" applyFill="1" applyBorder="1" applyAlignment="1" applyProtection="1">
      <alignment horizontal="center" vertical="top" wrapText="1" readingOrder="2"/>
      <protection/>
    </xf>
    <xf numFmtId="0" fontId="125" fillId="43" borderId="21" xfId="0" applyFont="1" applyFill="1" applyBorder="1" applyAlignment="1" applyProtection="1">
      <alignment horizontal="center" vertical="top" wrapText="1" readingOrder="2"/>
      <protection/>
    </xf>
    <xf numFmtId="0" fontId="125" fillId="43" borderId="22" xfId="0" applyFont="1" applyFill="1" applyBorder="1" applyAlignment="1" applyProtection="1">
      <alignment horizontal="center" vertical="top" wrapText="1" readingOrder="2"/>
      <protection/>
    </xf>
    <xf numFmtId="0" fontId="125" fillId="43" borderId="17" xfId="0" applyFont="1" applyFill="1" applyBorder="1" applyAlignment="1" applyProtection="1">
      <alignment horizontal="center" vertical="top" wrapText="1" readingOrder="2"/>
      <protection/>
    </xf>
    <xf numFmtId="0" fontId="125" fillId="43" borderId="18" xfId="0" applyFont="1" applyFill="1" applyBorder="1" applyAlignment="1" applyProtection="1">
      <alignment horizontal="center" vertical="top" wrapText="1" readingOrder="2"/>
      <protection/>
    </xf>
    <xf numFmtId="0" fontId="125" fillId="43" borderId="19" xfId="0" applyFont="1" applyFill="1" applyBorder="1" applyAlignment="1" applyProtection="1">
      <alignment horizontal="center" vertical="top" wrapText="1" readingOrder="2"/>
      <protection/>
    </xf>
    <xf numFmtId="0" fontId="121" fillId="41" borderId="14" xfId="0" applyFont="1" applyFill="1" applyBorder="1" applyAlignment="1" applyProtection="1">
      <alignment horizontal="center" vertical="top" wrapText="1" readingOrder="2"/>
      <protection/>
    </xf>
    <xf numFmtId="0" fontId="121" fillId="41" borderId="11" xfId="0" applyFont="1" applyFill="1" applyBorder="1" applyAlignment="1" applyProtection="1">
      <alignment horizontal="center" vertical="top" wrapText="1" readingOrder="2"/>
      <protection/>
    </xf>
    <xf numFmtId="0" fontId="121" fillId="41" borderId="13" xfId="0" applyFont="1" applyFill="1" applyBorder="1" applyAlignment="1" applyProtection="1">
      <alignment horizontal="center" vertical="top" wrapText="1" readingOrder="2"/>
      <protection/>
    </xf>
    <xf numFmtId="0" fontId="99" fillId="38" borderId="14" xfId="0" applyFont="1" applyFill="1" applyBorder="1" applyAlignment="1" applyProtection="1">
      <alignment horizontal="center" vertical="top" wrapText="1" readingOrder="2"/>
      <protection/>
    </xf>
    <xf numFmtId="0" fontId="99" fillId="38" borderId="11" xfId="0" applyFont="1" applyFill="1" applyBorder="1" applyAlignment="1" applyProtection="1">
      <alignment horizontal="center" vertical="top" wrapText="1" readingOrder="2"/>
      <protection/>
    </xf>
    <xf numFmtId="0" fontId="99" fillId="38" borderId="13" xfId="0" applyFont="1" applyFill="1" applyBorder="1" applyAlignment="1" applyProtection="1">
      <alignment horizontal="center" vertical="top" wrapText="1" readingOrder="2"/>
      <protection/>
    </xf>
    <xf numFmtId="0" fontId="121" fillId="39" borderId="14" xfId="0" applyFont="1" applyFill="1" applyBorder="1" applyAlignment="1" applyProtection="1">
      <alignment horizontal="center" vertical="top" wrapText="1" readingOrder="2"/>
      <protection/>
    </xf>
    <xf numFmtId="0" fontId="121" fillId="39" borderId="11" xfId="0" applyFont="1" applyFill="1" applyBorder="1" applyAlignment="1" applyProtection="1">
      <alignment horizontal="center" vertical="top" wrapText="1" readingOrder="2"/>
      <protection/>
    </xf>
    <xf numFmtId="0" fontId="121" fillId="39" borderId="13" xfId="0" applyFont="1" applyFill="1" applyBorder="1" applyAlignment="1" applyProtection="1">
      <alignment horizontal="center" vertical="top" wrapText="1" readingOrder="2"/>
      <protection/>
    </xf>
    <xf numFmtId="0" fontId="88" fillId="41" borderId="17" xfId="0" applyFont="1" applyFill="1" applyBorder="1" applyAlignment="1" applyProtection="1">
      <alignment horizontal="center" vertical="top" wrapText="1" readingOrder="2"/>
      <protection/>
    </xf>
    <xf numFmtId="0" fontId="88" fillId="41" borderId="18" xfId="0" applyFont="1" applyFill="1" applyBorder="1" applyAlignment="1" applyProtection="1">
      <alignment horizontal="center" vertical="top" wrapText="1" readingOrder="2"/>
      <protection/>
    </xf>
    <xf numFmtId="0" fontId="88" fillId="41" borderId="19" xfId="0" applyFont="1" applyFill="1" applyBorder="1" applyAlignment="1" applyProtection="1">
      <alignment horizontal="center" vertical="top" wrapText="1" readingOrder="2"/>
      <protection/>
    </xf>
    <xf numFmtId="0" fontId="88" fillId="41" borderId="23" xfId="0" applyFont="1" applyFill="1" applyBorder="1" applyAlignment="1" applyProtection="1">
      <alignment horizontal="center" vertical="top" wrapText="1" readingOrder="2"/>
      <protection/>
    </xf>
    <xf numFmtId="0" fontId="88" fillId="41" borderId="0" xfId="0" applyFont="1" applyFill="1" applyBorder="1" applyAlignment="1" applyProtection="1">
      <alignment horizontal="center" vertical="top" wrapText="1" readingOrder="2"/>
      <protection/>
    </xf>
    <xf numFmtId="0" fontId="88" fillId="41" borderId="24" xfId="0" applyFont="1" applyFill="1" applyBorder="1" applyAlignment="1" applyProtection="1">
      <alignment horizontal="center" vertical="top" wrapText="1" readingOrder="2"/>
      <protection/>
    </xf>
    <xf numFmtId="0" fontId="88" fillId="41" borderId="20" xfId="0" applyFont="1" applyFill="1" applyBorder="1" applyAlignment="1" applyProtection="1">
      <alignment horizontal="center" vertical="top" wrapText="1" readingOrder="2"/>
      <protection/>
    </xf>
    <xf numFmtId="0" fontId="88" fillId="41" borderId="21" xfId="0" applyFont="1" applyFill="1" applyBorder="1" applyAlignment="1" applyProtection="1">
      <alignment horizontal="center" vertical="top" wrapText="1" readingOrder="2"/>
      <protection/>
    </xf>
    <xf numFmtId="0" fontId="88" fillId="41" borderId="22" xfId="0" applyFont="1" applyFill="1" applyBorder="1" applyAlignment="1" applyProtection="1">
      <alignment horizontal="center" vertical="top" wrapText="1" readingOrder="2"/>
      <protection/>
    </xf>
    <xf numFmtId="0" fontId="121" fillId="40" borderId="14" xfId="0" applyFont="1" applyFill="1" applyBorder="1" applyAlignment="1" applyProtection="1">
      <alignment horizontal="center" vertical="top" wrapText="1" readingOrder="2"/>
      <protection/>
    </xf>
    <xf numFmtId="0" fontId="121" fillId="40" borderId="11" xfId="0" applyFont="1" applyFill="1" applyBorder="1" applyAlignment="1" applyProtection="1">
      <alignment horizontal="center" vertical="top" wrapText="1" readingOrder="2"/>
      <protection/>
    </xf>
    <xf numFmtId="0" fontId="121" fillId="40" borderId="13" xfId="0" applyFont="1" applyFill="1" applyBorder="1" applyAlignment="1" applyProtection="1">
      <alignment horizontal="center" vertical="top" wrapText="1" readingOrder="2"/>
      <protection/>
    </xf>
    <xf numFmtId="0" fontId="121" fillId="36" borderId="14" xfId="0" applyFont="1" applyFill="1" applyBorder="1" applyAlignment="1" applyProtection="1">
      <alignment horizontal="center" vertical="top" wrapText="1" readingOrder="2"/>
      <protection/>
    </xf>
    <xf numFmtId="0" fontId="121" fillId="36" borderId="11" xfId="0" applyFont="1" applyFill="1" applyBorder="1" applyAlignment="1" applyProtection="1">
      <alignment horizontal="center" vertical="top" wrapText="1" readingOrder="2"/>
      <protection/>
    </xf>
    <xf numFmtId="0" fontId="121" fillId="36" borderId="13" xfId="0" applyFont="1" applyFill="1" applyBorder="1" applyAlignment="1" applyProtection="1">
      <alignment horizontal="center" vertical="top" wrapText="1" readingOrder="2"/>
      <protection/>
    </xf>
    <xf numFmtId="0" fontId="88" fillId="41" borderId="12" xfId="0" applyFont="1" applyFill="1" applyBorder="1" applyAlignment="1" applyProtection="1">
      <alignment vertical="top" wrapText="1" readingOrder="2"/>
      <protection/>
    </xf>
    <xf numFmtId="0" fontId="121" fillId="36" borderId="10" xfId="0" applyFont="1" applyFill="1" applyBorder="1" applyAlignment="1" applyProtection="1">
      <alignment horizontal="center" vertical="top" wrapText="1" readingOrder="2"/>
      <protection/>
    </xf>
    <xf numFmtId="0" fontId="121" fillId="40" borderId="10" xfId="0" applyFont="1" applyFill="1" applyBorder="1" applyAlignment="1" applyProtection="1">
      <alignment horizontal="center" vertical="top" wrapText="1" readingOrder="2"/>
      <protection/>
    </xf>
    <xf numFmtId="0" fontId="85" fillId="0" borderId="10" xfId="0" applyFont="1" applyBorder="1" applyAlignment="1" applyProtection="1">
      <alignment vertical="top" wrapText="1" readingOrder="2"/>
      <protection/>
    </xf>
    <xf numFmtId="0" fontId="83" fillId="0" borderId="14" xfId="0" applyFont="1" applyBorder="1" applyAlignment="1" applyProtection="1">
      <alignment horizontal="left" vertical="top" readingOrder="2"/>
      <protection/>
    </xf>
    <xf numFmtId="0" fontId="83" fillId="0" borderId="13" xfId="0" applyFont="1" applyBorder="1" applyAlignment="1" applyProtection="1">
      <alignment horizontal="left" vertical="top" readingOrder="2"/>
      <protection/>
    </xf>
    <xf numFmtId="0" fontId="85" fillId="0" borderId="10" xfId="0" applyFont="1" applyBorder="1" applyAlignment="1" applyProtection="1">
      <alignment horizontal="right" vertical="top" wrapText="1" readingOrder="2"/>
      <protection/>
    </xf>
    <xf numFmtId="0" fontId="85" fillId="0" borderId="12" xfId="0" applyFont="1" applyBorder="1" applyAlignment="1" applyProtection="1">
      <alignment vertical="top" wrapText="1" readingOrder="2"/>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1495425</xdr:colOff>
      <xdr:row>16</xdr:row>
      <xdr:rowOff>19050</xdr:rowOff>
    </xdr:from>
    <xdr:to>
      <xdr:col>0</xdr:col>
      <xdr:colOff>3124200</xdr:colOff>
      <xdr:row>25</xdr:row>
      <xdr:rowOff>152400</xdr:rowOff>
    </xdr:to>
    <xdr:pic>
      <xdr:nvPicPr>
        <xdr:cNvPr id="1" name="Picture 2" descr="C:\Documents and Settings\eslambolchi\My Documents\My Pictures\logo\لوگو -اداره مامائی.jpg"/>
        <xdr:cNvPicPr preferRelativeResize="1">
          <a:picLocks noChangeAspect="1"/>
        </xdr:cNvPicPr>
      </xdr:nvPicPr>
      <xdr:blipFill>
        <a:blip r:embed="rId1"/>
        <a:stretch>
          <a:fillRect/>
        </a:stretch>
      </xdr:blipFill>
      <xdr:spPr>
        <a:xfrm>
          <a:off x="1495425" y="6753225"/>
          <a:ext cx="1628775"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algarylabservices.com/LabTests/Microbiology/Default.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rightToLeft="1" tabSelected="1" view="pageLayout" workbookViewId="0" topLeftCell="A1">
      <selection activeCell="A3" sqref="A3"/>
    </sheetView>
  </sheetViews>
  <sheetFormatPr defaultColWidth="9.140625" defaultRowHeight="15"/>
  <cols>
    <col min="1" max="1" width="71.7109375" style="156" customWidth="1"/>
    <col min="2" max="16384" width="9.00390625" style="156" customWidth="1"/>
  </cols>
  <sheetData>
    <row r="1" ht="18">
      <c r="A1" s="382" t="s">
        <v>1642</v>
      </c>
    </row>
    <row r="2" ht="15.75">
      <c r="A2" s="383" t="s">
        <v>1644</v>
      </c>
    </row>
    <row r="3" ht="31.5">
      <c r="A3" s="380" t="s">
        <v>1645</v>
      </c>
    </row>
    <row r="4" ht="63">
      <c r="A4" s="380" t="s">
        <v>1648</v>
      </c>
    </row>
    <row r="5" ht="31.5">
      <c r="A5" s="384" t="s">
        <v>1646</v>
      </c>
    </row>
    <row r="6" ht="78.75">
      <c r="A6" s="384" t="s">
        <v>1647</v>
      </c>
    </row>
    <row r="7" ht="15.75">
      <c r="A7" s="378" t="s">
        <v>1641</v>
      </c>
    </row>
    <row r="8" ht="135" customHeight="1">
      <c r="A8" s="379" t="s">
        <v>1643</v>
      </c>
    </row>
    <row r="9" ht="15.75">
      <c r="A9" s="378" t="s">
        <v>1141</v>
      </c>
    </row>
    <row r="10" ht="15.75">
      <c r="A10" s="380" t="s">
        <v>1142</v>
      </c>
    </row>
    <row r="11" ht="15.75">
      <c r="A11" s="380" t="s">
        <v>1143</v>
      </c>
    </row>
    <row r="12" ht="15.75">
      <c r="A12" s="380" t="s">
        <v>1144</v>
      </c>
    </row>
    <row r="13" ht="15.75">
      <c r="A13" s="380" t="s">
        <v>1429</v>
      </c>
    </row>
    <row r="14" ht="31.5">
      <c r="A14" s="381" t="s">
        <v>1457</v>
      </c>
    </row>
    <row r="15" ht="15.75">
      <c r="A15" s="381" t="s">
        <v>1458</v>
      </c>
    </row>
    <row r="17" ht="14.25"/>
    <row r="18" ht="14.25"/>
    <row r="19" ht="14.25"/>
    <row r="20" ht="14.25"/>
    <row r="21" ht="14.25"/>
    <row r="22" ht="14.25">
      <c r="A22" s="264"/>
    </row>
    <row r="23" ht="14.25"/>
    <row r="24" ht="14.25"/>
    <row r="25" ht="14.25"/>
  </sheetData>
  <sheetProtection password="CC59" sheet="1"/>
  <printOptions/>
  <pageMargins left="0.7" right="0.7" top="0.75" bottom="0.75" header="0.3" footer="0.3"/>
  <pageSetup horizontalDpi="600" verticalDpi="600" orientation="portrait" paperSize="9" r:id="rId2"/>
  <headerFooter>
    <oddHeader>&amp;Lاداره مامايي- معاونت درمان&amp;Rابزار بررسي كيفيت خدمات در بخش زايمان</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H60"/>
  <sheetViews>
    <sheetView rightToLeft="1" view="pageLayout" workbookViewId="0" topLeftCell="A58">
      <selection activeCell="C58" sqref="C58"/>
    </sheetView>
  </sheetViews>
  <sheetFormatPr defaultColWidth="9.140625" defaultRowHeight="15"/>
  <cols>
    <col min="1" max="1" width="9.00390625" style="41" customWidth="1"/>
    <col min="2" max="2" width="36.421875" style="41" customWidth="1"/>
    <col min="3" max="3" width="3.8515625" style="41" customWidth="1"/>
    <col min="4" max="4" width="3.421875" style="41" customWidth="1"/>
    <col min="5" max="6" width="4.28125" style="41" customWidth="1"/>
    <col min="7" max="7" width="9.00390625" style="41" customWidth="1"/>
    <col min="8" max="8" width="35.421875" style="41" customWidth="1"/>
    <col min="9" max="16384" width="9.00390625" style="41" customWidth="1"/>
  </cols>
  <sheetData>
    <row r="1" spans="1:8" ht="14.25">
      <c r="A1" s="471"/>
      <c r="B1" s="471"/>
      <c r="C1" s="471"/>
      <c r="D1" s="471"/>
      <c r="E1" s="471"/>
      <c r="F1" s="471"/>
      <c r="G1" s="471"/>
      <c r="H1" s="471"/>
    </row>
    <row r="2" spans="1:8" ht="15">
      <c r="A2" s="472" t="s">
        <v>970</v>
      </c>
      <c r="B2" s="472"/>
      <c r="C2" s="472"/>
      <c r="D2" s="472"/>
      <c r="E2" s="472"/>
      <c r="F2" s="472"/>
      <c r="G2" s="472"/>
      <c r="H2" s="472"/>
    </row>
    <row r="3" spans="1:8" ht="15">
      <c r="A3" s="473" t="s">
        <v>969</v>
      </c>
      <c r="B3" s="474"/>
      <c r="C3" s="474"/>
      <c r="D3" s="474"/>
      <c r="E3" s="474"/>
      <c r="F3" s="474"/>
      <c r="G3" s="474"/>
      <c r="H3" s="475"/>
    </row>
    <row r="4" spans="1:8" ht="15">
      <c r="A4" s="476" t="s">
        <v>825</v>
      </c>
      <c r="B4" s="477"/>
      <c r="C4" s="477"/>
      <c r="D4" s="477"/>
      <c r="E4" s="477"/>
      <c r="F4" s="478"/>
      <c r="G4" s="129" t="s">
        <v>758</v>
      </c>
      <c r="H4" s="97">
        <f>COUNT(C8:F19)</f>
        <v>0</v>
      </c>
    </row>
    <row r="5" spans="1:8" ht="36.75" customHeight="1">
      <c r="A5" s="391" t="s">
        <v>952</v>
      </c>
      <c r="B5" s="392"/>
      <c r="C5" s="392"/>
      <c r="D5" s="392"/>
      <c r="E5" s="392"/>
      <c r="F5" s="392"/>
      <c r="G5" s="392"/>
      <c r="H5" s="393"/>
    </row>
    <row r="6" spans="1:8" ht="21.75" customHeight="1">
      <c r="A6" s="479" t="s">
        <v>1445</v>
      </c>
      <c r="B6" s="480"/>
      <c r="C6" s="480"/>
      <c r="D6" s="480"/>
      <c r="E6" s="480"/>
      <c r="F6" s="480"/>
      <c r="G6" s="480"/>
      <c r="H6" s="481"/>
    </row>
    <row r="7" spans="1:8" ht="15">
      <c r="A7" s="167" t="s">
        <v>189</v>
      </c>
      <c r="B7" s="167" t="s">
        <v>1189</v>
      </c>
      <c r="C7" s="340">
        <v>1</v>
      </c>
      <c r="D7" s="340">
        <v>2</v>
      </c>
      <c r="E7" s="340">
        <v>3</v>
      </c>
      <c r="F7" s="340">
        <v>4</v>
      </c>
      <c r="G7" s="167" t="s">
        <v>188</v>
      </c>
      <c r="H7" s="167" t="s">
        <v>99</v>
      </c>
    </row>
    <row r="8" spans="1:8" ht="15">
      <c r="A8" s="201" t="s">
        <v>1227</v>
      </c>
      <c r="B8" s="249" t="s">
        <v>886</v>
      </c>
      <c r="C8" s="89"/>
      <c r="D8" s="89"/>
      <c r="E8" s="89"/>
      <c r="F8" s="89"/>
      <c r="G8" s="89"/>
      <c r="H8" s="89"/>
    </row>
    <row r="9" spans="1:8" ht="15">
      <c r="A9" s="201" t="s">
        <v>1228</v>
      </c>
      <c r="B9" s="249" t="s">
        <v>885</v>
      </c>
      <c r="C9" s="89"/>
      <c r="D9" s="89"/>
      <c r="E9" s="89"/>
      <c r="F9" s="89"/>
      <c r="G9" s="89"/>
      <c r="H9" s="89"/>
    </row>
    <row r="10" spans="1:8" ht="28.5">
      <c r="A10" s="261" t="s">
        <v>1229</v>
      </c>
      <c r="B10" s="249" t="s">
        <v>887</v>
      </c>
      <c r="C10" s="86"/>
      <c r="D10" s="86"/>
      <c r="E10" s="86"/>
      <c r="F10" s="86"/>
      <c r="G10" s="49"/>
      <c r="H10" s="138"/>
    </row>
    <row r="11" spans="1:8" ht="42.75">
      <c r="A11" s="201" t="s">
        <v>1230</v>
      </c>
      <c r="B11" s="249" t="s">
        <v>856</v>
      </c>
      <c r="C11" s="86"/>
      <c r="D11" s="86"/>
      <c r="E11" s="86"/>
      <c r="F11" s="86"/>
      <c r="G11" s="49"/>
      <c r="H11" s="84"/>
    </row>
    <row r="12" spans="1:8" ht="57">
      <c r="A12" s="201" t="s">
        <v>1231</v>
      </c>
      <c r="B12" s="249" t="s">
        <v>823</v>
      </c>
      <c r="C12" s="86"/>
      <c r="D12" s="86"/>
      <c r="E12" s="86"/>
      <c r="F12" s="86"/>
      <c r="G12" s="49"/>
      <c r="H12" s="84"/>
    </row>
    <row r="13" spans="1:8" ht="28.5">
      <c r="A13" s="261" t="s">
        <v>1232</v>
      </c>
      <c r="B13" s="249" t="s">
        <v>857</v>
      </c>
      <c r="C13" s="86"/>
      <c r="D13" s="86"/>
      <c r="E13" s="86"/>
      <c r="F13" s="86"/>
      <c r="G13" s="49"/>
      <c r="H13" s="84"/>
    </row>
    <row r="14" spans="1:8" ht="19.5">
      <c r="A14" s="201" t="s">
        <v>1233</v>
      </c>
      <c r="B14" s="249" t="s">
        <v>527</v>
      </c>
      <c r="C14" s="86"/>
      <c r="D14" s="86"/>
      <c r="E14" s="86"/>
      <c r="F14" s="86"/>
      <c r="G14" s="49"/>
      <c r="H14" s="84"/>
    </row>
    <row r="15" spans="1:8" ht="42.75">
      <c r="A15" s="201" t="s">
        <v>1234</v>
      </c>
      <c r="B15" s="249" t="s">
        <v>858</v>
      </c>
      <c r="C15" s="86"/>
      <c r="D15" s="86"/>
      <c r="E15" s="86"/>
      <c r="F15" s="86"/>
      <c r="G15" s="49"/>
      <c r="H15" s="84"/>
    </row>
    <row r="16" spans="1:8" ht="60">
      <c r="A16" s="261" t="s">
        <v>1235</v>
      </c>
      <c r="B16" s="169" t="s">
        <v>1441</v>
      </c>
      <c r="C16" s="86"/>
      <c r="D16" s="86"/>
      <c r="E16" s="86"/>
      <c r="F16" s="86"/>
      <c r="G16" s="49"/>
      <c r="H16" s="84"/>
    </row>
    <row r="17" spans="1:8" ht="19.5">
      <c r="A17" s="201" t="s">
        <v>1236</v>
      </c>
      <c r="B17" s="249" t="s">
        <v>859</v>
      </c>
      <c r="C17" s="86"/>
      <c r="D17" s="86"/>
      <c r="E17" s="86"/>
      <c r="F17" s="86"/>
      <c r="G17" s="49"/>
      <c r="H17" s="84"/>
    </row>
    <row r="18" spans="1:8" ht="42.75">
      <c r="A18" s="201" t="s">
        <v>1237</v>
      </c>
      <c r="B18" s="249" t="s">
        <v>525</v>
      </c>
      <c r="C18" s="86"/>
      <c r="D18" s="86"/>
      <c r="E18" s="86"/>
      <c r="F18" s="86"/>
      <c r="G18" s="49"/>
      <c r="H18" s="84"/>
    </row>
    <row r="19" spans="1:8" ht="28.5">
      <c r="A19" s="261" t="s">
        <v>1238</v>
      </c>
      <c r="B19" s="249" t="s">
        <v>824</v>
      </c>
      <c r="C19" s="86"/>
      <c r="D19" s="86"/>
      <c r="E19" s="86"/>
      <c r="F19" s="86"/>
      <c r="G19" s="49"/>
      <c r="H19" s="84"/>
    </row>
    <row r="20" spans="1:8" ht="19.5">
      <c r="A20" s="365"/>
      <c r="B20" s="160" t="s">
        <v>471</v>
      </c>
      <c r="C20" s="98">
        <f>SUM(C8:C19)</f>
        <v>0</v>
      </c>
      <c r="D20" s="98">
        <f>SUM(D8:D19)</f>
        <v>0</v>
      </c>
      <c r="E20" s="98">
        <f>SUM(E8:E19)</f>
        <v>0</v>
      </c>
      <c r="F20" s="98">
        <f>SUM(F8:F19)</f>
        <v>0</v>
      </c>
      <c r="G20" s="101">
        <f>SUM(C20:F20)</f>
        <v>0</v>
      </c>
      <c r="H20" s="139"/>
    </row>
    <row r="21" spans="1:8" ht="15">
      <c r="A21" s="476" t="s">
        <v>1239</v>
      </c>
      <c r="B21" s="477"/>
      <c r="C21" s="477"/>
      <c r="D21" s="477"/>
      <c r="E21" s="477"/>
      <c r="F21" s="478"/>
      <c r="G21" s="129" t="s">
        <v>758</v>
      </c>
      <c r="H21" s="100">
        <f>COUNT(C25:F46)</f>
        <v>0</v>
      </c>
    </row>
    <row r="22" spans="1:8" ht="42.75" customHeight="1">
      <c r="A22" s="391" t="s">
        <v>952</v>
      </c>
      <c r="B22" s="392"/>
      <c r="C22" s="392"/>
      <c r="D22" s="392"/>
      <c r="E22" s="392"/>
      <c r="F22" s="392"/>
      <c r="G22" s="392"/>
      <c r="H22" s="393"/>
    </row>
    <row r="23" spans="1:8" ht="15" customHeight="1">
      <c r="A23" s="479" t="s">
        <v>1445</v>
      </c>
      <c r="B23" s="480"/>
      <c r="C23" s="480"/>
      <c r="D23" s="480"/>
      <c r="E23" s="480"/>
      <c r="F23" s="480"/>
      <c r="G23" s="480"/>
      <c r="H23" s="481"/>
    </row>
    <row r="24" spans="1:8" ht="15">
      <c r="A24" s="167" t="s">
        <v>189</v>
      </c>
      <c r="B24" s="167" t="s">
        <v>1189</v>
      </c>
      <c r="C24" s="340">
        <v>1</v>
      </c>
      <c r="D24" s="340">
        <v>2</v>
      </c>
      <c r="E24" s="340">
        <v>3</v>
      </c>
      <c r="F24" s="340">
        <v>4</v>
      </c>
      <c r="G24" s="167" t="s">
        <v>188</v>
      </c>
      <c r="H24" s="167" t="s">
        <v>99</v>
      </c>
    </row>
    <row r="25" spans="1:8" ht="28.5">
      <c r="A25" s="248" t="s">
        <v>1240</v>
      </c>
      <c r="B25" s="366" t="s">
        <v>826</v>
      </c>
      <c r="C25" s="89"/>
      <c r="D25" s="89"/>
      <c r="E25" s="89"/>
      <c r="F25" s="89"/>
      <c r="G25" s="89"/>
      <c r="H25" s="89"/>
    </row>
    <row r="26" spans="1:8" ht="28.5">
      <c r="A26" s="248" t="s">
        <v>1241</v>
      </c>
      <c r="B26" s="249" t="s">
        <v>528</v>
      </c>
      <c r="C26" s="89"/>
      <c r="D26" s="89"/>
      <c r="E26" s="89"/>
      <c r="F26" s="89"/>
      <c r="G26" s="89"/>
      <c r="H26" s="89"/>
    </row>
    <row r="27" spans="1:8" ht="15">
      <c r="A27" s="248" t="s">
        <v>1242</v>
      </c>
      <c r="B27" s="249" t="s">
        <v>883</v>
      </c>
      <c r="C27" s="89"/>
      <c r="D27" s="89"/>
      <c r="E27" s="89"/>
      <c r="F27" s="89"/>
      <c r="G27" s="89"/>
      <c r="H27" s="89"/>
    </row>
    <row r="28" spans="1:8" ht="15">
      <c r="A28" s="248" t="s">
        <v>1243</v>
      </c>
      <c r="B28" s="249" t="s">
        <v>884</v>
      </c>
      <c r="C28" s="89"/>
      <c r="D28" s="89"/>
      <c r="E28" s="89"/>
      <c r="F28" s="89"/>
      <c r="G28" s="89"/>
      <c r="H28" s="89"/>
    </row>
    <row r="29" spans="1:8" ht="15">
      <c r="A29" s="248" t="s">
        <v>1244</v>
      </c>
      <c r="B29" s="249" t="s">
        <v>872</v>
      </c>
      <c r="C29" s="89"/>
      <c r="D29" s="89"/>
      <c r="E29" s="89"/>
      <c r="F29" s="89"/>
      <c r="G29" s="89"/>
      <c r="H29" s="89"/>
    </row>
    <row r="30" spans="1:8" ht="15">
      <c r="A30" s="248" t="s">
        <v>1245</v>
      </c>
      <c r="B30" s="249" t="s">
        <v>866</v>
      </c>
      <c r="C30" s="89"/>
      <c r="D30" s="89"/>
      <c r="E30" s="89"/>
      <c r="F30" s="89"/>
      <c r="G30" s="89"/>
      <c r="H30" s="89"/>
    </row>
    <row r="31" spans="1:8" ht="15">
      <c r="A31" s="248" t="s">
        <v>1246</v>
      </c>
      <c r="B31" s="249" t="s">
        <v>873</v>
      </c>
      <c r="C31" s="89"/>
      <c r="D31" s="89"/>
      <c r="E31" s="89"/>
      <c r="F31" s="89"/>
      <c r="G31" s="89"/>
      <c r="H31" s="89"/>
    </row>
    <row r="32" spans="1:8" ht="15">
      <c r="A32" s="248" t="s">
        <v>1247</v>
      </c>
      <c r="B32" s="249" t="s">
        <v>867</v>
      </c>
      <c r="C32" s="89"/>
      <c r="D32" s="89"/>
      <c r="E32" s="89"/>
      <c r="F32" s="89"/>
      <c r="G32" s="89"/>
      <c r="H32" s="89"/>
    </row>
    <row r="33" spans="1:8" ht="15">
      <c r="A33" s="248" t="s">
        <v>1248</v>
      </c>
      <c r="B33" s="249" t="s">
        <v>874</v>
      </c>
      <c r="C33" s="89"/>
      <c r="D33" s="89"/>
      <c r="E33" s="89"/>
      <c r="F33" s="89"/>
      <c r="G33" s="89"/>
      <c r="H33" s="89"/>
    </row>
    <row r="34" spans="1:8" ht="15">
      <c r="A34" s="248" t="s">
        <v>1249</v>
      </c>
      <c r="B34" s="249" t="s">
        <v>868</v>
      </c>
      <c r="C34" s="89"/>
      <c r="D34" s="89"/>
      <c r="E34" s="89"/>
      <c r="F34" s="89"/>
      <c r="G34" s="89"/>
      <c r="H34" s="89"/>
    </row>
    <row r="35" spans="1:8" ht="15">
      <c r="A35" s="248" t="s">
        <v>1250</v>
      </c>
      <c r="B35" s="249" t="s">
        <v>875</v>
      </c>
      <c r="C35" s="89"/>
      <c r="D35" s="89"/>
      <c r="E35" s="89"/>
      <c r="F35" s="89"/>
      <c r="G35" s="89"/>
      <c r="H35" s="89"/>
    </row>
    <row r="36" spans="1:8" ht="28.5">
      <c r="A36" s="248" t="s">
        <v>1251</v>
      </c>
      <c r="B36" s="249" t="s">
        <v>880</v>
      </c>
      <c r="C36" s="89"/>
      <c r="D36" s="89"/>
      <c r="E36" s="89"/>
      <c r="F36" s="89"/>
      <c r="G36" s="89"/>
      <c r="H36" s="89"/>
    </row>
    <row r="37" spans="1:8" ht="28.5">
      <c r="A37" s="248" t="s">
        <v>1252</v>
      </c>
      <c r="B37" s="249" t="s">
        <v>881</v>
      </c>
      <c r="C37" s="89"/>
      <c r="D37" s="89"/>
      <c r="E37" s="89"/>
      <c r="F37" s="89"/>
      <c r="G37" s="89"/>
      <c r="H37" s="89"/>
    </row>
    <row r="38" spans="1:8" ht="15">
      <c r="A38" s="248" t="s">
        <v>1253</v>
      </c>
      <c r="B38" s="249" t="s">
        <v>877</v>
      </c>
      <c r="C38" s="89"/>
      <c r="D38" s="89"/>
      <c r="E38" s="89"/>
      <c r="F38" s="89"/>
      <c r="G38" s="89"/>
      <c r="H38" s="89"/>
    </row>
    <row r="39" spans="1:8" ht="15">
      <c r="A39" s="248" t="s">
        <v>1254</v>
      </c>
      <c r="B39" s="249" t="s">
        <v>876</v>
      </c>
      <c r="C39" s="89"/>
      <c r="D39" s="89"/>
      <c r="E39" s="89"/>
      <c r="F39" s="89"/>
      <c r="G39" s="89"/>
      <c r="H39" s="89"/>
    </row>
    <row r="40" spans="1:8" ht="15">
      <c r="A40" s="248" t="s">
        <v>1255</v>
      </c>
      <c r="B40" s="366" t="s">
        <v>526</v>
      </c>
      <c r="C40" s="89"/>
      <c r="D40" s="89"/>
      <c r="E40" s="89"/>
      <c r="F40" s="89"/>
      <c r="G40" s="89"/>
      <c r="H40" s="89"/>
    </row>
    <row r="41" spans="1:8" ht="15">
      <c r="A41" s="248" t="s">
        <v>1256</v>
      </c>
      <c r="B41" s="249" t="s">
        <v>878</v>
      </c>
      <c r="C41" s="89"/>
      <c r="D41" s="89"/>
      <c r="E41" s="89"/>
      <c r="F41" s="89"/>
      <c r="G41" s="89"/>
      <c r="H41" s="89"/>
    </row>
    <row r="42" spans="1:8" ht="28.5">
      <c r="A42" s="248" t="s">
        <v>1257</v>
      </c>
      <c r="B42" s="249" t="s">
        <v>879</v>
      </c>
      <c r="C42" s="89"/>
      <c r="D42" s="89"/>
      <c r="E42" s="89"/>
      <c r="F42" s="89"/>
      <c r="G42" s="89"/>
      <c r="H42" s="89"/>
    </row>
    <row r="43" spans="1:8" ht="46.5" customHeight="1">
      <c r="A43" s="248" t="s">
        <v>1258</v>
      </c>
      <c r="B43" s="259" t="s">
        <v>870</v>
      </c>
      <c r="C43" s="89"/>
      <c r="D43" s="89"/>
      <c r="E43" s="89"/>
      <c r="F43" s="89"/>
      <c r="G43" s="89"/>
      <c r="H43" s="89"/>
    </row>
    <row r="44" spans="1:8" ht="15">
      <c r="A44" s="248" t="s">
        <v>1259</v>
      </c>
      <c r="B44" s="170" t="s">
        <v>871</v>
      </c>
      <c r="C44" s="89"/>
      <c r="D44" s="89"/>
      <c r="E44" s="89"/>
      <c r="F44" s="89"/>
      <c r="G44" s="89"/>
      <c r="H44" s="89"/>
    </row>
    <row r="45" spans="1:8" ht="28.5">
      <c r="A45" s="248" t="s">
        <v>1260</v>
      </c>
      <c r="B45" s="249" t="s">
        <v>529</v>
      </c>
      <c r="C45" s="89"/>
      <c r="D45" s="89"/>
      <c r="E45" s="89"/>
      <c r="F45" s="89"/>
      <c r="G45" s="89"/>
      <c r="H45" s="89"/>
    </row>
    <row r="46" spans="1:8" ht="28.5">
      <c r="A46" s="248" t="s">
        <v>1261</v>
      </c>
      <c r="B46" s="249" t="s">
        <v>882</v>
      </c>
      <c r="C46" s="89"/>
      <c r="D46" s="89"/>
      <c r="E46" s="89"/>
      <c r="F46" s="89"/>
      <c r="G46" s="89"/>
      <c r="H46" s="89"/>
    </row>
    <row r="47" spans="1:8" ht="18.75">
      <c r="A47" s="173"/>
      <c r="B47" s="161" t="s">
        <v>530</v>
      </c>
      <c r="C47" s="98">
        <f>SUM(C25:C46)</f>
        <v>0</v>
      </c>
      <c r="D47" s="98">
        <f>SUM(D25:D46)</f>
        <v>0</v>
      </c>
      <c r="E47" s="98">
        <f>SUM(E25:E46)</f>
        <v>0</v>
      </c>
      <c r="F47" s="98">
        <f>SUM(F25:F46)</f>
        <v>0</v>
      </c>
      <c r="G47" s="101">
        <f>SUM(C47:F47)</f>
        <v>0</v>
      </c>
      <c r="H47" s="45"/>
    </row>
    <row r="48" spans="1:8" ht="15">
      <c r="A48" s="476" t="s">
        <v>1262</v>
      </c>
      <c r="B48" s="477"/>
      <c r="C48" s="477"/>
      <c r="D48" s="477"/>
      <c r="E48" s="477"/>
      <c r="F48" s="478"/>
      <c r="G48" s="129" t="s">
        <v>758</v>
      </c>
      <c r="H48" s="100">
        <f>COUNT(C52:F58)</f>
        <v>0</v>
      </c>
    </row>
    <row r="49" spans="1:8" ht="47.25" customHeight="1">
      <c r="A49" s="391" t="s">
        <v>952</v>
      </c>
      <c r="B49" s="392"/>
      <c r="C49" s="392"/>
      <c r="D49" s="392"/>
      <c r="E49" s="392"/>
      <c r="F49" s="392"/>
      <c r="G49" s="392"/>
      <c r="H49" s="393"/>
    </row>
    <row r="50" spans="1:8" ht="15">
      <c r="A50" s="479" t="s">
        <v>1446</v>
      </c>
      <c r="B50" s="480"/>
      <c r="C50" s="480"/>
      <c r="D50" s="480"/>
      <c r="E50" s="480"/>
      <c r="F50" s="480"/>
      <c r="G50" s="480"/>
      <c r="H50" s="481"/>
    </row>
    <row r="51" spans="1:8" ht="15">
      <c r="A51" s="167" t="s">
        <v>189</v>
      </c>
      <c r="B51" s="167" t="s">
        <v>1189</v>
      </c>
      <c r="C51" s="340">
        <v>1</v>
      </c>
      <c r="D51" s="340">
        <v>2</v>
      </c>
      <c r="E51" s="340">
        <v>3</v>
      </c>
      <c r="F51" s="340">
        <v>4</v>
      </c>
      <c r="G51" s="167" t="s">
        <v>188</v>
      </c>
      <c r="H51" s="167" t="s">
        <v>99</v>
      </c>
    </row>
    <row r="52" spans="1:8" ht="42.75">
      <c r="A52" s="248" t="s">
        <v>1263</v>
      </c>
      <c r="B52" s="366" t="s">
        <v>861</v>
      </c>
      <c r="C52" s="89"/>
      <c r="D52" s="89"/>
      <c r="E52" s="89"/>
      <c r="F52" s="89"/>
      <c r="G52" s="89"/>
      <c r="H52" s="89"/>
    </row>
    <row r="53" spans="1:8" ht="30.75" customHeight="1">
      <c r="A53" s="248" t="s">
        <v>1264</v>
      </c>
      <c r="B53" s="367" t="s">
        <v>860</v>
      </c>
      <c r="C53" s="89"/>
      <c r="D53" s="89"/>
      <c r="E53" s="89"/>
      <c r="F53" s="89"/>
      <c r="G53" s="89"/>
      <c r="H53" s="89"/>
    </row>
    <row r="54" spans="1:8" ht="57">
      <c r="A54" s="248" t="s">
        <v>1265</v>
      </c>
      <c r="B54" s="366" t="s">
        <v>864</v>
      </c>
      <c r="C54" s="89"/>
      <c r="D54" s="89"/>
      <c r="E54" s="89"/>
      <c r="F54" s="89"/>
      <c r="G54" s="89"/>
      <c r="H54" s="89"/>
    </row>
    <row r="55" spans="1:8" ht="28.5">
      <c r="A55" s="248" t="s">
        <v>1266</v>
      </c>
      <c r="B55" s="366" t="s">
        <v>862</v>
      </c>
      <c r="C55" s="89"/>
      <c r="D55" s="89"/>
      <c r="E55" s="89"/>
      <c r="F55" s="89"/>
      <c r="G55" s="89"/>
      <c r="H55" s="89"/>
    </row>
    <row r="56" spans="1:8" ht="57">
      <c r="A56" s="248" t="s">
        <v>1267</v>
      </c>
      <c r="B56" s="366" t="s">
        <v>865</v>
      </c>
      <c r="C56" s="89"/>
      <c r="D56" s="89"/>
      <c r="E56" s="89"/>
      <c r="F56" s="89"/>
      <c r="G56" s="89"/>
      <c r="H56" s="323"/>
    </row>
    <row r="57" spans="1:8" ht="57">
      <c r="A57" s="248" t="s">
        <v>1268</v>
      </c>
      <c r="B57" s="366" t="s">
        <v>869</v>
      </c>
      <c r="C57" s="89"/>
      <c r="D57" s="89"/>
      <c r="E57" s="89"/>
      <c r="F57" s="89"/>
      <c r="G57" s="89"/>
      <c r="H57" s="89"/>
    </row>
    <row r="58" spans="1:8" ht="15">
      <c r="A58" s="248" t="s">
        <v>1269</v>
      </c>
      <c r="B58" s="366" t="s">
        <v>863</v>
      </c>
      <c r="C58" s="89"/>
      <c r="D58" s="89"/>
      <c r="E58" s="89"/>
      <c r="F58" s="89"/>
      <c r="G58" s="89"/>
      <c r="H58" s="89"/>
    </row>
    <row r="59" spans="1:8" ht="15">
      <c r="A59" s="368"/>
      <c r="B59" s="127" t="s">
        <v>530</v>
      </c>
      <c r="C59" s="141">
        <f>SUM(C52:C58)</f>
        <v>0</v>
      </c>
      <c r="D59" s="141">
        <f>SUM(D52:D58)</f>
        <v>0</v>
      </c>
      <c r="E59" s="141">
        <f>SUM(E52:E58)</f>
        <v>0</v>
      </c>
      <c r="F59" s="141">
        <f>SUM(F52:F58)</f>
        <v>0</v>
      </c>
      <c r="G59" s="141">
        <f>SUM(C59:F59)</f>
        <v>0</v>
      </c>
      <c r="H59" s="89"/>
    </row>
    <row r="60" spans="1:8" ht="15">
      <c r="A60" s="89"/>
      <c r="B60" s="89"/>
      <c r="C60" s="89"/>
      <c r="D60" s="89"/>
      <c r="E60" s="89"/>
      <c r="F60" s="89"/>
      <c r="G60" s="89"/>
      <c r="H60" s="89"/>
    </row>
  </sheetData>
  <sheetProtection password="CC59" sheet="1"/>
  <mergeCells count="12">
    <mergeCell ref="A21:F21"/>
    <mergeCell ref="A22:H22"/>
    <mergeCell ref="A23:H23"/>
    <mergeCell ref="A48:F48"/>
    <mergeCell ref="A49:H49"/>
    <mergeCell ref="A50:H50"/>
    <mergeCell ref="A1:H1"/>
    <mergeCell ref="A2:H2"/>
    <mergeCell ref="A3:H3"/>
    <mergeCell ref="A4:F4"/>
    <mergeCell ref="A5:H5"/>
    <mergeCell ref="A6:H6"/>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headerFooter>
</worksheet>
</file>

<file path=xl/worksheets/sheet11.xml><?xml version="1.0" encoding="utf-8"?>
<worksheet xmlns="http://schemas.openxmlformats.org/spreadsheetml/2006/main" xmlns:r="http://schemas.openxmlformats.org/officeDocument/2006/relationships">
  <dimension ref="A1:K42"/>
  <sheetViews>
    <sheetView rightToLeft="1" view="pageLayout" workbookViewId="0" topLeftCell="A1">
      <selection activeCell="A2" sqref="A2:H2"/>
    </sheetView>
  </sheetViews>
  <sheetFormatPr defaultColWidth="9.140625" defaultRowHeight="15"/>
  <cols>
    <col min="1" max="1" width="9.00390625" style="156" customWidth="1"/>
    <col min="2" max="2" width="46.00390625" style="156" customWidth="1"/>
    <col min="3" max="6" width="3.7109375" style="156" customWidth="1"/>
    <col min="7" max="7" width="9.00390625" style="156" customWidth="1"/>
    <col min="8" max="8" width="35.421875" style="156" customWidth="1"/>
    <col min="9" max="16384" width="9.00390625" style="156" customWidth="1"/>
  </cols>
  <sheetData>
    <row r="1" spans="1:8" ht="15">
      <c r="A1" s="472" t="s">
        <v>970</v>
      </c>
      <c r="B1" s="472"/>
      <c r="C1" s="472"/>
      <c r="D1" s="472"/>
      <c r="E1" s="472"/>
      <c r="F1" s="472"/>
      <c r="G1" s="472"/>
      <c r="H1" s="472"/>
    </row>
    <row r="2" spans="1:8" ht="15">
      <c r="A2" s="482" t="s">
        <v>971</v>
      </c>
      <c r="B2" s="482"/>
      <c r="C2" s="482"/>
      <c r="D2" s="482"/>
      <c r="E2" s="482"/>
      <c r="F2" s="482"/>
      <c r="G2" s="482"/>
      <c r="H2" s="482"/>
    </row>
    <row r="3" spans="1:8" ht="15" customHeight="1">
      <c r="A3" s="398" t="s">
        <v>972</v>
      </c>
      <c r="B3" s="483"/>
      <c r="C3" s="483"/>
      <c r="D3" s="483"/>
      <c r="E3" s="483"/>
      <c r="F3" s="399"/>
      <c r="G3" s="129" t="s">
        <v>758</v>
      </c>
      <c r="H3" s="100">
        <f>COUNT(C7:F18)</f>
        <v>0</v>
      </c>
    </row>
    <row r="4" spans="1:8" ht="30.75" customHeight="1">
      <c r="A4" s="391" t="s">
        <v>1447</v>
      </c>
      <c r="B4" s="392"/>
      <c r="C4" s="392"/>
      <c r="D4" s="392"/>
      <c r="E4" s="392"/>
      <c r="F4" s="392"/>
      <c r="G4" s="392"/>
      <c r="H4" s="393"/>
    </row>
    <row r="5" spans="1:8" ht="15">
      <c r="A5" s="482" t="s">
        <v>788</v>
      </c>
      <c r="B5" s="482"/>
      <c r="C5" s="482"/>
      <c r="D5" s="482"/>
      <c r="E5" s="482"/>
      <c r="F5" s="482"/>
      <c r="G5" s="482"/>
      <c r="H5" s="482"/>
    </row>
    <row r="6" spans="1:8" ht="15">
      <c r="A6" s="167" t="s">
        <v>189</v>
      </c>
      <c r="B6" s="167" t="s">
        <v>1189</v>
      </c>
      <c r="C6" s="177">
        <v>1</v>
      </c>
      <c r="D6" s="177">
        <v>2</v>
      </c>
      <c r="E6" s="177">
        <v>3</v>
      </c>
      <c r="F6" s="177">
        <v>4</v>
      </c>
      <c r="G6" s="167" t="s">
        <v>188</v>
      </c>
      <c r="H6" s="167" t="s">
        <v>99</v>
      </c>
    </row>
    <row r="7" spans="1:8" ht="15">
      <c r="A7" s="248" t="s">
        <v>1270</v>
      </c>
      <c r="B7" s="249" t="s">
        <v>814</v>
      </c>
      <c r="C7" s="130"/>
      <c r="D7" s="130"/>
      <c r="E7" s="130"/>
      <c r="F7" s="130"/>
      <c r="G7" s="89"/>
      <c r="H7" s="131"/>
    </row>
    <row r="8" spans="1:8" ht="15">
      <c r="A8" s="248" t="s">
        <v>1271</v>
      </c>
      <c r="B8" s="249" t="s">
        <v>813</v>
      </c>
      <c r="C8" s="130"/>
      <c r="D8" s="130"/>
      <c r="E8" s="130"/>
      <c r="F8" s="130"/>
      <c r="G8" s="89"/>
      <c r="H8" s="131"/>
    </row>
    <row r="9" spans="1:8" ht="33" customHeight="1">
      <c r="A9" s="78" t="s">
        <v>1272</v>
      </c>
      <c r="B9" s="249" t="s">
        <v>812</v>
      </c>
      <c r="C9" s="130"/>
      <c r="D9" s="130"/>
      <c r="E9" s="130"/>
      <c r="F9" s="130"/>
      <c r="G9" s="113"/>
      <c r="H9" s="132"/>
    </row>
    <row r="10" spans="1:11" ht="15">
      <c r="A10" s="248" t="s">
        <v>1273</v>
      </c>
      <c r="B10" s="249" t="s">
        <v>889</v>
      </c>
      <c r="C10" s="130"/>
      <c r="D10" s="130"/>
      <c r="E10" s="130"/>
      <c r="F10" s="130"/>
      <c r="G10" s="113"/>
      <c r="H10" s="133"/>
      <c r="J10" s="251"/>
      <c r="K10" s="251"/>
    </row>
    <row r="11" spans="1:8" ht="28.5">
      <c r="A11" s="248" t="s">
        <v>1274</v>
      </c>
      <c r="B11" s="249" t="s">
        <v>789</v>
      </c>
      <c r="C11" s="130"/>
      <c r="D11" s="130"/>
      <c r="E11" s="130"/>
      <c r="F11" s="130"/>
      <c r="G11" s="113"/>
      <c r="H11" s="133"/>
    </row>
    <row r="12" spans="1:8" ht="29.25">
      <c r="A12" s="78" t="s">
        <v>1275</v>
      </c>
      <c r="B12" s="249" t="s">
        <v>891</v>
      </c>
      <c r="C12" s="130"/>
      <c r="D12" s="130"/>
      <c r="E12" s="130"/>
      <c r="F12" s="130"/>
      <c r="G12" s="113"/>
      <c r="H12" s="133"/>
    </row>
    <row r="13" spans="1:8" ht="15">
      <c r="A13" s="248" t="s">
        <v>1276</v>
      </c>
      <c r="B13" s="252" t="s">
        <v>790</v>
      </c>
      <c r="C13" s="130"/>
      <c r="D13" s="130"/>
      <c r="E13" s="134"/>
      <c r="F13" s="134"/>
      <c r="G13" s="55"/>
      <c r="H13" s="151"/>
    </row>
    <row r="14" spans="1:8" ht="15">
      <c r="A14" s="248" t="s">
        <v>1277</v>
      </c>
      <c r="B14" s="252" t="s">
        <v>791</v>
      </c>
      <c r="C14" s="130"/>
      <c r="D14" s="130"/>
      <c r="E14" s="134"/>
      <c r="F14" s="134"/>
      <c r="G14" s="55"/>
      <c r="H14" s="55"/>
    </row>
    <row r="15" spans="1:8" ht="15">
      <c r="A15" s="78" t="s">
        <v>1278</v>
      </c>
      <c r="B15" s="253" t="s">
        <v>792</v>
      </c>
      <c r="C15" s="135"/>
      <c r="D15" s="135"/>
      <c r="E15" s="135"/>
      <c r="F15" s="135"/>
      <c r="G15" s="55"/>
      <c r="H15" s="55"/>
    </row>
    <row r="16" spans="1:8" ht="15">
      <c r="A16" s="248" t="s">
        <v>1279</v>
      </c>
      <c r="B16" s="253" t="s">
        <v>793</v>
      </c>
      <c r="C16" s="135"/>
      <c r="D16" s="135"/>
      <c r="E16" s="135"/>
      <c r="F16" s="135"/>
      <c r="G16" s="55"/>
      <c r="H16" s="55"/>
    </row>
    <row r="17" spans="1:8" ht="28.5">
      <c r="A17" s="248" t="s">
        <v>1280</v>
      </c>
      <c r="B17" s="253" t="s">
        <v>794</v>
      </c>
      <c r="C17" s="135"/>
      <c r="D17" s="135"/>
      <c r="E17" s="135"/>
      <c r="F17" s="135"/>
      <c r="G17" s="55"/>
      <c r="H17" s="55"/>
    </row>
    <row r="18" spans="1:8" ht="28.5">
      <c r="A18" s="78" t="s">
        <v>1281</v>
      </c>
      <c r="B18" s="253" t="s">
        <v>811</v>
      </c>
      <c r="C18" s="135"/>
      <c r="D18" s="135"/>
      <c r="E18" s="135"/>
      <c r="F18" s="135"/>
      <c r="G18" s="55"/>
      <c r="H18" s="55"/>
    </row>
    <row r="19" spans="1:8" ht="15">
      <c r="A19" s="93"/>
      <c r="B19" s="127" t="s">
        <v>530</v>
      </c>
      <c r="C19" s="137">
        <f>SUM(C7:C18)</f>
        <v>0</v>
      </c>
      <c r="D19" s="137">
        <f>SUM(D7:D18)</f>
        <v>0</v>
      </c>
      <c r="E19" s="98">
        <f>SUM(E7:E18)</f>
        <v>0</v>
      </c>
      <c r="F19" s="98">
        <f>SUM(F7:F18)</f>
        <v>0</v>
      </c>
      <c r="G19" s="98">
        <f>SUM(C19:F19)</f>
        <v>0</v>
      </c>
      <c r="H19" s="136"/>
    </row>
    <row r="20" spans="1:8" ht="15" customHeight="1">
      <c r="A20" s="484" t="s">
        <v>973</v>
      </c>
      <c r="B20" s="484"/>
      <c r="C20" s="484"/>
      <c r="D20" s="484"/>
      <c r="E20" s="484"/>
      <c r="F20" s="484"/>
      <c r="G20" s="254" t="s">
        <v>888</v>
      </c>
      <c r="H20" s="100">
        <f>COUNT(C24:F39)</f>
        <v>0</v>
      </c>
    </row>
    <row r="21" spans="1:8" ht="29.25" customHeight="1">
      <c r="A21" s="391" t="s">
        <v>1448</v>
      </c>
      <c r="B21" s="392"/>
      <c r="C21" s="392"/>
      <c r="D21" s="392"/>
      <c r="E21" s="392"/>
      <c r="F21" s="392"/>
      <c r="G21" s="392"/>
      <c r="H21" s="393"/>
    </row>
    <row r="22" spans="1:8" ht="15">
      <c r="A22" s="482" t="s">
        <v>795</v>
      </c>
      <c r="B22" s="482"/>
      <c r="C22" s="482"/>
      <c r="D22" s="482"/>
      <c r="E22" s="482"/>
      <c r="F22" s="482"/>
      <c r="G22" s="482"/>
      <c r="H22" s="482"/>
    </row>
    <row r="23" spans="1:8" ht="15">
      <c r="A23" s="167" t="s">
        <v>189</v>
      </c>
      <c r="B23" s="167" t="s">
        <v>1189</v>
      </c>
      <c r="C23" s="177">
        <v>1</v>
      </c>
      <c r="D23" s="177">
        <v>2</v>
      </c>
      <c r="E23" s="177">
        <v>3</v>
      </c>
      <c r="F23" s="177">
        <v>4</v>
      </c>
      <c r="G23" s="167" t="s">
        <v>188</v>
      </c>
      <c r="H23" s="167" t="s">
        <v>99</v>
      </c>
    </row>
    <row r="24" spans="1:8" ht="28.5">
      <c r="A24" s="255" t="s">
        <v>1282</v>
      </c>
      <c r="B24" s="250" t="s">
        <v>796</v>
      </c>
      <c r="C24" s="113"/>
      <c r="D24" s="113"/>
      <c r="E24" s="113"/>
      <c r="F24" s="113"/>
      <c r="G24" s="113"/>
      <c r="H24" s="136"/>
    </row>
    <row r="25" spans="1:8" ht="15">
      <c r="A25" s="255" t="s">
        <v>1283</v>
      </c>
      <c r="B25" s="250" t="s">
        <v>1129</v>
      </c>
      <c r="C25" s="113"/>
      <c r="D25" s="113"/>
      <c r="E25" s="113"/>
      <c r="F25" s="113"/>
      <c r="G25" s="113"/>
      <c r="H25" s="136"/>
    </row>
    <row r="26" spans="1:8" ht="28.5">
      <c r="A26" s="255" t="s">
        <v>1284</v>
      </c>
      <c r="B26" s="250" t="s">
        <v>797</v>
      </c>
      <c r="C26" s="113"/>
      <c r="D26" s="113"/>
      <c r="E26" s="113"/>
      <c r="F26" s="113"/>
      <c r="G26" s="113"/>
      <c r="H26" s="136"/>
    </row>
    <row r="27" spans="1:8" ht="15">
      <c r="A27" s="255" t="s">
        <v>1285</v>
      </c>
      <c r="B27" s="250" t="s">
        <v>799</v>
      </c>
      <c r="C27" s="113"/>
      <c r="D27" s="113"/>
      <c r="E27" s="113"/>
      <c r="F27" s="113"/>
      <c r="G27" s="113"/>
      <c r="H27" s="136"/>
    </row>
    <row r="28" spans="1:8" ht="28.5">
      <c r="A28" s="255" t="s">
        <v>1286</v>
      </c>
      <c r="B28" s="250" t="s">
        <v>798</v>
      </c>
      <c r="C28" s="113"/>
      <c r="D28" s="113"/>
      <c r="E28" s="113"/>
      <c r="F28" s="113"/>
      <c r="G28" s="113"/>
      <c r="H28" s="136"/>
    </row>
    <row r="29" spans="1:8" ht="28.5">
      <c r="A29" s="255" t="s">
        <v>1287</v>
      </c>
      <c r="B29" s="250" t="s">
        <v>800</v>
      </c>
      <c r="C29" s="113"/>
      <c r="D29" s="113"/>
      <c r="E29" s="113"/>
      <c r="F29" s="113"/>
      <c r="G29" s="113"/>
      <c r="H29" s="136"/>
    </row>
    <row r="30" spans="1:8" ht="28.5">
      <c r="A30" s="255" t="s">
        <v>1288</v>
      </c>
      <c r="B30" s="250" t="s">
        <v>801</v>
      </c>
      <c r="C30" s="113"/>
      <c r="D30" s="113"/>
      <c r="E30" s="113"/>
      <c r="F30" s="113"/>
      <c r="G30" s="113"/>
      <c r="H30" s="136"/>
    </row>
    <row r="31" spans="1:8" ht="29.25">
      <c r="A31" s="255" t="s">
        <v>1289</v>
      </c>
      <c r="B31" s="250" t="s">
        <v>802</v>
      </c>
      <c r="C31" s="113"/>
      <c r="D31" s="113"/>
      <c r="E31" s="113"/>
      <c r="F31" s="113"/>
      <c r="G31" s="113"/>
      <c r="H31" s="136"/>
    </row>
    <row r="32" spans="1:8" ht="15">
      <c r="A32" s="255" t="s">
        <v>1290</v>
      </c>
      <c r="B32" s="250" t="s">
        <v>803</v>
      </c>
      <c r="C32" s="113"/>
      <c r="D32" s="113"/>
      <c r="E32" s="113"/>
      <c r="F32" s="113"/>
      <c r="G32" s="113"/>
      <c r="H32" s="136"/>
    </row>
    <row r="33" spans="1:8" ht="28.5">
      <c r="A33" s="255" t="s">
        <v>1291</v>
      </c>
      <c r="B33" s="250" t="s">
        <v>804</v>
      </c>
      <c r="C33" s="113"/>
      <c r="D33" s="113"/>
      <c r="E33" s="113"/>
      <c r="F33" s="113"/>
      <c r="G33" s="113"/>
      <c r="H33" s="136"/>
    </row>
    <row r="34" spans="1:8" ht="15">
      <c r="A34" s="255" t="s">
        <v>1292</v>
      </c>
      <c r="B34" s="250" t="s">
        <v>805</v>
      </c>
      <c r="C34" s="113"/>
      <c r="D34" s="113"/>
      <c r="E34" s="113"/>
      <c r="F34" s="113"/>
      <c r="G34" s="113"/>
      <c r="H34" s="136"/>
    </row>
    <row r="35" spans="1:8" ht="15">
      <c r="A35" s="255" t="s">
        <v>1293</v>
      </c>
      <c r="B35" s="250" t="s">
        <v>806</v>
      </c>
      <c r="C35" s="113"/>
      <c r="D35" s="113"/>
      <c r="E35" s="113"/>
      <c r="F35" s="113"/>
      <c r="G35" s="113"/>
      <c r="H35" s="136"/>
    </row>
    <row r="36" spans="1:8" ht="15">
      <c r="A36" s="255" t="s">
        <v>1294</v>
      </c>
      <c r="B36" s="250" t="s">
        <v>1128</v>
      </c>
      <c r="C36" s="113"/>
      <c r="D36" s="113"/>
      <c r="E36" s="113"/>
      <c r="F36" s="113"/>
      <c r="G36" s="113"/>
      <c r="H36" s="136"/>
    </row>
    <row r="37" spans="1:8" ht="28.5">
      <c r="A37" s="255" t="s">
        <v>1295</v>
      </c>
      <c r="B37" s="250" t="s">
        <v>892</v>
      </c>
      <c r="C37" s="113"/>
      <c r="D37" s="113"/>
      <c r="E37" s="113"/>
      <c r="F37" s="113"/>
      <c r="G37" s="113"/>
      <c r="H37" s="136"/>
    </row>
    <row r="38" spans="1:8" ht="28.5">
      <c r="A38" s="255" t="s">
        <v>1296</v>
      </c>
      <c r="B38" s="250" t="s">
        <v>893</v>
      </c>
      <c r="C38" s="113"/>
      <c r="D38" s="113"/>
      <c r="E38" s="113"/>
      <c r="F38" s="113"/>
      <c r="G38" s="113"/>
      <c r="H38" s="136"/>
    </row>
    <row r="39" spans="1:8" ht="14.25" customHeight="1">
      <c r="A39" s="255" t="s">
        <v>1297</v>
      </c>
      <c r="B39" s="250" t="s">
        <v>807</v>
      </c>
      <c r="C39" s="113"/>
      <c r="D39" s="113"/>
      <c r="E39" s="113"/>
      <c r="F39" s="113"/>
      <c r="G39" s="113"/>
      <c r="H39" s="136"/>
    </row>
    <row r="40" spans="1:8" ht="15">
      <c r="A40" s="93"/>
      <c r="B40" s="127" t="s">
        <v>530</v>
      </c>
      <c r="C40" s="98">
        <f>SUM(C24:C39)</f>
        <v>0</v>
      </c>
      <c r="D40" s="98">
        <f>SUM(D24:D39)</f>
        <v>0</v>
      </c>
      <c r="E40" s="98">
        <f>SUM(E24:E39)</f>
        <v>0</v>
      </c>
      <c r="F40" s="98">
        <f>SUM(F24:F39)</f>
        <v>0</v>
      </c>
      <c r="G40" s="98">
        <f>SUM(C40:F40)</f>
        <v>0</v>
      </c>
      <c r="H40" s="136"/>
    </row>
    <row r="41" ht="18.75">
      <c r="B41" s="256"/>
    </row>
    <row r="42" ht="18.75">
      <c r="B42" s="256"/>
    </row>
  </sheetData>
  <sheetProtection password="CC59" sheet="1"/>
  <mergeCells count="8">
    <mergeCell ref="A21:H21"/>
    <mergeCell ref="A22:H22"/>
    <mergeCell ref="A1:H1"/>
    <mergeCell ref="A2:H2"/>
    <mergeCell ref="A4:H4"/>
    <mergeCell ref="A5:H5"/>
    <mergeCell ref="A3:F3"/>
    <mergeCell ref="A20:F20"/>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headerFooter>
</worksheet>
</file>

<file path=xl/worksheets/sheet12.xml><?xml version="1.0" encoding="utf-8"?>
<worksheet xmlns="http://schemas.openxmlformats.org/spreadsheetml/2006/main" xmlns:r="http://schemas.openxmlformats.org/officeDocument/2006/relationships">
  <dimension ref="A1:H141"/>
  <sheetViews>
    <sheetView rightToLeft="1" view="pageLayout" workbookViewId="0" topLeftCell="A130">
      <selection activeCell="C7" sqref="C7:F9"/>
    </sheetView>
  </sheetViews>
  <sheetFormatPr defaultColWidth="9.140625" defaultRowHeight="15"/>
  <cols>
    <col min="1" max="1" width="9.00390625" style="41" customWidth="1"/>
    <col min="2" max="2" width="45.140625" style="41" customWidth="1"/>
    <col min="3" max="3" width="3.140625" style="41" customWidth="1"/>
    <col min="4" max="5" width="2.7109375" style="41" customWidth="1"/>
    <col min="6" max="6" width="2.421875" style="41" customWidth="1"/>
    <col min="7" max="7" width="8.8515625" style="41" customWidth="1"/>
    <col min="8" max="8" width="44.8515625" style="41" customWidth="1"/>
    <col min="9" max="16384" width="9.00390625" style="41" customWidth="1"/>
  </cols>
  <sheetData>
    <row r="1" spans="1:8" ht="15">
      <c r="A1" s="472" t="s">
        <v>970</v>
      </c>
      <c r="B1" s="472"/>
      <c r="C1" s="472"/>
      <c r="D1" s="472"/>
      <c r="E1" s="472"/>
      <c r="F1" s="472"/>
      <c r="G1" s="472"/>
      <c r="H1" s="472"/>
    </row>
    <row r="2" spans="1:8" ht="15">
      <c r="A2" s="473" t="s">
        <v>974</v>
      </c>
      <c r="B2" s="474"/>
      <c r="C2" s="474"/>
      <c r="D2" s="474"/>
      <c r="E2" s="474"/>
      <c r="F2" s="474"/>
      <c r="G2" s="474"/>
      <c r="H2" s="475"/>
    </row>
    <row r="3" spans="1:8" ht="15" customHeight="1">
      <c r="A3" s="485" t="s">
        <v>975</v>
      </c>
      <c r="B3" s="486"/>
      <c r="C3" s="486"/>
      <c r="D3" s="486"/>
      <c r="E3" s="486"/>
      <c r="F3" s="487"/>
      <c r="G3" s="129" t="s">
        <v>1298</v>
      </c>
      <c r="H3" s="97">
        <f>COUNT(C7:C26,D7:D26,E7:E26,F7:F26)</f>
        <v>0</v>
      </c>
    </row>
    <row r="4" spans="1:8" ht="30.75" customHeight="1">
      <c r="A4" s="391" t="s">
        <v>952</v>
      </c>
      <c r="B4" s="392"/>
      <c r="C4" s="392"/>
      <c r="D4" s="392"/>
      <c r="E4" s="392"/>
      <c r="F4" s="392"/>
      <c r="G4" s="392"/>
      <c r="H4" s="393"/>
    </row>
    <row r="5" spans="1:8" ht="15">
      <c r="A5" s="482" t="s">
        <v>541</v>
      </c>
      <c r="B5" s="482"/>
      <c r="C5" s="482"/>
      <c r="D5" s="482"/>
      <c r="E5" s="482"/>
      <c r="F5" s="482"/>
      <c r="G5" s="482"/>
      <c r="H5" s="482"/>
    </row>
    <row r="6" spans="1:8" ht="15">
      <c r="A6" s="167" t="s">
        <v>189</v>
      </c>
      <c r="B6" s="167" t="s">
        <v>1189</v>
      </c>
      <c r="C6" s="351">
        <v>1</v>
      </c>
      <c r="D6" s="351">
        <v>2</v>
      </c>
      <c r="E6" s="351">
        <v>3</v>
      </c>
      <c r="F6" s="351">
        <v>4</v>
      </c>
      <c r="G6" s="167" t="s">
        <v>188</v>
      </c>
      <c r="H6" s="167" t="s">
        <v>99</v>
      </c>
    </row>
    <row r="7" spans="1:8" ht="15">
      <c r="A7" s="168" t="s">
        <v>726</v>
      </c>
      <c r="B7" s="249" t="s">
        <v>542</v>
      </c>
      <c r="C7" s="86"/>
      <c r="D7" s="86"/>
      <c r="E7" s="86"/>
      <c r="F7" s="86"/>
      <c r="G7" s="90"/>
      <c r="H7" s="110"/>
    </row>
    <row r="8" spans="1:8" ht="28.5">
      <c r="A8" s="168" t="s">
        <v>976</v>
      </c>
      <c r="B8" s="249" t="s">
        <v>543</v>
      </c>
      <c r="C8" s="86"/>
      <c r="D8" s="86"/>
      <c r="E8" s="86"/>
      <c r="F8" s="86"/>
      <c r="G8" s="90"/>
      <c r="H8" s="110"/>
    </row>
    <row r="9" spans="1:8" ht="28.5">
      <c r="A9" s="168" t="s">
        <v>977</v>
      </c>
      <c r="B9" s="249" t="s">
        <v>544</v>
      </c>
      <c r="C9" s="86"/>
      <c r="D9" s="86"/>
      <c r="E9" s="86"/>
      <c r="F9" s="86"/>
      <c r="G9" s="90"/>
      <c r="H9" s="111"/>
    </row>
    <row r="10" spans="1:8" ht="19.5">
      <c r="A10" s="168" t="s">
        <v>978</v>
      </c>
      <c r="B10" s="249" t="s">
        <v>743</v>
      </c>
      <c r="C10" s="86"/>
      <c r="D10" s="86"/>
      <c r="E10" s="86"/>
      <c r="F10" s="86"/>
      <c r="G10" s="90"/>
      <c r="H10" s="111"/>
    </row>
    <row r="11" spans="1:8" ht="19.5">
      <c r="A11" s="168" t="s">
        <v>979</v>
      </c>
      <c r="B11" s="249" t="s">
        <v>744</v>
      </c>
      <c r="C11" s="86"/>
      <c r="D11" s="86"/>
      <c r="E11" s="86"/>
      <c r="F11" s="86"/>
      <c r="G11" s="90"/>
      <c r="H11" s="111"/>
    </row>
    <row r="12" spans="1:8" ht="19.5">
      <c r="A12" s="168" t="s">
        <v>980</v>
      </c>
      <c r="B12" s="249" t="s">
        <v>745</v>
      </c>
      <c r="C12" s="86"/>
      <c r="D12" s="86"/>
      <c r="E12" s="86"/>
      <c r="F12" s="86"/>
      <c r="G12" s="90"/>
      <c r="H12" s="111"/>
    </row>
    <row r="13" spans="1:8" ht="28.5">
      <c r="A13" s="168" t="s">
        <v>981</v>
      </c>
      <c r="B13" s="249" t="s">
        <v>545</v>
      </c>
      <c r="C13" s="86"/>
      <c r="D13" s="86"/>
      <c r="E13" s="86"/>
      <c r="F13" s="86"/>
      <c r="G13" s="90"/>
      <c r="H13" s="92"/>
    </row>
    <row r="14" spans="1:8" ht="15">
      <c r="A14" s="168" t="s">
        <v>982</v>
      </c>
      <c r="B14" s="249" t="s">
        <v>597</v>
      </c>
      <c r="C14" s="86"/>
      <c r="D14" s="86"/>
      <c r="E14" s="86"/>
      <c r="F14" s="86"/>
      <c r="G14" s="90"/>
      <c r="H14" s="92"/>
    </row>
    <row r="15" spans="1:8" ht="15">
      <c r="A15" s="168" t="s">
        <v>983</v>
      </c>
      <c r="B15" s="249" t="s">
        <v>777</v>
      </c>
      <c r="C15" s="86"/>
      <c r="D15" s="86"/>
      <c r="E15" s="86"/>
      <c r="F15" s="86"/>
      <c r="G15" s="90"/>
      <c r="H15" s="92"/>
    </row>
    <row r="16" spans="1:8" ht="15">
      <c r="A16" s="168" t="s">
        <v>984</v>
      </c>
      <c r="B16" s="249" t="s">
        <v>598</v>
      </c>
      <c r="C16" s="86"/>
      <c r="D16" s="86"/>
      <c r="E16" s="86"/>
      <c r="F16" s="86"/>
      <c r="G16" s="90"/>
      <c r="H16" s="92"/>
    </row>
    <row r="17" spans="1:8" ht="15">
      <c r="A17" s="168" t="s">
        <v>985</v>
      </c>
      <c r="B17" s="249" t="s">
        <v>778</v>
      </c>
      <c r="C17" s="86"/>
      <c r="D17" s="86"/>
      <c r="E17" s="86"/>
      <c r="F17" s="86"/>
      <c r="G17" s="90"/>
      <c r="H17" s="92"/>
    </row>
    <row r="18" spans="1:8" ht="15">
      <c r="A18" s="168" t="s">
        <v>986</v>
      </c>
      <c r="B18" s="249" t="s">
        <v>779</v>
      </c>
      <c r="C18" s="86"/>
      <c r="D18" s="86"/>
      <c r="E18" s="86"/>
      <c r="F18" s="86"/>
      <c r="G18" s="90"/>
      <c r="H18" s="92"/>
    </row>
    <row r="19" spans="1:8" ht="15">
      <c r="A19" s="168" t="s">
        <v>987</v>
      </c>
      <c r="B19" s="249" t="s">
        <v>546</v>
      </c>
      <c r="C19" s="86"/>
      <c r="D19" s="86"/>
      <c r="E19" s="86"/>
      <c r="F19" s="86"/>
      <c r="G19" s="90"/>
      <c r="H19" s="92"/>
    </row>
    <row r="20" spans="1:8" ht="42.75">
      <c r="A20" s="168" t="s">
        <v>988</v>
      </c>
      <c r="B20" s="249" t="s">
        <v>1472</v>
      </c>
      <c r="C20" s="86"/>
      <c r="D20" s="86"/>
      <c r="E20" s="86"/>
      <c r="F20" s="86"/>
      <c r="G20" s="90"/>
      <c r="H20" s="92"/>
    </row>
    <row r="21" spans="1:8" ht="28.5">
      <c r="A21" s="168" t="s">
        <v>989</v>
      </c>
      <c r="B21" s="249" t="s">
        <v>599</v>
      </c>
      <c r="C21" s="86"/>
      <c r="D21" s="86"/>
      <c r="E21" s="86"/>
      <c r="F21" s="86"/>
      <c r="G21" s="90"/>
      <c r="H21" s="92"/>
    </row>
    <row r="22" spans="1:8" ht="15">
      <c r="A22" s="168" t="s">
        <v>990</v>
      </c>
      <c r="B22" s="249" t="s">
        <v>600</v>
      </c>
      <c r="C22" s="86"/>
      <c r="D22" s="86"/>
      <c r="E22" s="86"/>
      <c r="F22" s="86"/>
      <c r="G22" s="90"/>
      <c r="H22" s="92"/>
    </row>
    <row r="23" spans="1:8" ht="28.5">
      <c r="A23" s="168" t="s">
        <v>991</v>
      </c>
      <c r="B23" s="249" t="s">
        <v>601</v>
      </c>
      <c r="C23" s="86"/>
      <c r="D23" s="86"/>
      <c r="E23" s="86"/>
      <c r="F23" s="86"/>
      <c r="G23" s="90"/>
      <c r="H23" s="92"/>
    </row>
    <row r="24" spans="1:8" ht="28.5">
      <c r="A24" s="168" t="s">
        <v>992</v>
      </c>
      <c r="B24" s="249" t="s">
        <v>602</v>
      </c>
      <c r="C24" s="86"/>
      <c r="D24" s="86"/>
      <c r="E24" s="86"/>
      <c r="F24" s="86"/>
      <c r="G24" s="90"/>
      <c r="H24" s="92"/>
    </row>
    <row r="25" spans="1:8" ht="15">
      <c r="A25" s="168" t="s">
        <v>993</v>
      </c>
      <c r="B25" s="249" t="s">
        <v>780</v>
      </c>
      <c r="C25" s="86"/>
      <c r="D25" s="86"/>
      <c r="E25" s="86"/>
      <c r="F25" s="86"/>
      <c r="G25" s="90"/>
      <c r="H25" s="92"/>
    </row>
    <row r="26" spans="1:8" ht="15">
      <c r="A26" s="168" t="s">
        <v>994</v>
      </c>
      <c r="B26" s="369" t="s">
        <v>547</v>
      </c>
      <c r="C26" s="112"/>
      <c r="D26" s="112"/>
      <c r="E26" s="112"/>
      <c r="F26" s="112"/>
      <c r="G26" s="92"/>
      <c r="H26" s="92"/>
    </row>
    <row r="27" spans="1:8" ht="15">
      <c r="A27" s="370"/>
      <c r="B27" s="127" t="s">
        <v>530</v>
      </c>
      <c r="C27" s="98">
        <f>SUM(C7:C26)</f>
        <v>0</v>
      </c>
      <c r="D27" s="98">
        <f>SUM(D7:D26)</f>
        <v>0</v>
      </c>
      <c r="E27" s="98">
        <f>SUM(E7:E26)</f>
        <v>0</v>
      </c>
      <c r="F27" s="98">
        <f>SUM(F7:F26)</f>
        <v>0</v>
      </c>
      <c r="G27" s="100">
        <f>SUM(C27:F27)</f>
        <v>0</v>
      </c>
      <c r="H27" s="92"/>
    </row>
    <row r="28" spans="1:8" ht="15">
      <c r="A28" s="485" t="s">
        <v>995</v>
      </c>
      <c r="B28" s="488"/>
      <c r="C28" s="488"/>
      <c r="D28" s="488"/>
      <c r="E28" s="488"/>
      <c r="F28" s="489"/>
      <c r="G28" s="129" t="s">
        <v>1298</v>
      </c>
      <c r="H28" s="100">
        <f>COUNT(C32:F33,C34:F35,C36:F37)</f>
        <v>0</v>
      </c>
    </row>
    <row r="29" spans="1:8" ht="29.25" customHeight="1">
      <c r="A29" s="391" t="s">
        <v>952</v>
      </c>
      <c r="B29" s="392"/>
      <c r="C29" s="392"/>
      <c r="D29" s="392"/>
      <c r="E29" s="392"/>
      <c r="F29" s="392"/>
      <c r="G29" s="392"/>
      <c r="H29" s="393"/>
    </row>
    <row r="30" spans="1:8" ht="15">
      <c r="A30" s="482" t="s">
        <v>541</v>
      </c>
      <c r="B30" s="482"/>
      <c r="C30" s="482"/>
      <c r="D30" s="482"/>
      <c r="E30" s="482"/>
      <c r="F30" s="482"/>
      <c r="G30" s="482"/>
      <c r="H30" s="482"/>
    </row>
    <row r="31" spans="1:8" ht="15">
      <c r="A31" s="364" t="s">
        <v>189</v>
      </c>
      <c r="B31" s="167" t="s">
        <v>1189</v>
      </c>
      <c r="C31" s="371">
        <v>1</v>
      </c>
      <c r="D31" s="371">
        <v>2</v>
      </c>
      <c r="E31" s="371">
        <v>3</v>
      </c>
      <c r="F31" s="371">
        <v>4</v>
      </c>
      <c r="G31" s="364" t="s">
        <v>188</v>
      </c>
      <c r="H31" s="364" t="s">
        <v>99</v>
      </c>
    </row>
    <row r="32" spans="1:8" ht="18.75">
      <c r="A32" s="168" t="s">
        <v>996</v>
      </c>
      <c r="B32" s="250" t="s">
        <v>531</v>
      </c>
      <c r="C32" s="113"/>
      <c r="D32" s="113"/>
      <c r="E32" s="113"/>
      <c r="F32" s="113"/>
      <c r="G32" s="114"/>
      <c r="H32" s="50"/>
    </row>
    <row r="33" spans="1:8" ht="18.75">
      <c r="A33" s="168" t="s">
        <v>997</v>
      </c>
      <c r="B33" s="250" t="s">
        <v>785</v>
      </c>
      <c r="C33" s="113"/>
      <c r="D33" s="113"/>
      <c r="E33" s="113"/>
      <c r="F33" s="113"/>
      <c r="G33" s="114"/>
      <c r="H33" s="50"/>
    </row>
    <row r="34" spans="1:8" ht="29.25">
      <c r="A34" s="241" t="s">
        <v>998</v>
      </c>
      <c r="B34" s="372" t="s">
        <v>1469</v>
      </c>
      <c r="C34" s="113"/>
      <c r="D34" s="113"/>
      <c r="E34" s="113"/>
      <c r="F34" s="113"/>
      <c r="G34" s="114"/>
      <c r="H34" s="45"/>
    </row>
    <row r="35" spans="1:8" ht="29.25">
      <c r="A35" s="168" t="s">
        <v>999</v>
      </c>
      <c r="B35" s="372" t="s">
        <v>1470</v>
      </c>
      <c r="C35" s="113"/>
      <c r="D35" s="91"/>
      <c r="E35" s="113"/>
      <c r="F35" s="113"/>
      <c r="G35" s="114"/>
      <c r="H35" s="45"/>
    </row>
    <row r="36" spans="1:8" ht="28.5">
      <c r="A36" s="168" t="s">
        <v>1000</v>
      </c>
      <c r="B36" s="250" t="s">
        <v>786</v>
      </c>
      <c r="C36" s="113"/>
      <c r="D36" s="113"/>
      <c r="E36" s="113"/>
      <c r="F36" s="113"/>
      <c r="G36" s="114"/>
      <c r="H36" s="45"/>
    </row>
    <row r="37" spans="1:8" ht="28.5">
      <c r="A37" s="168" t="s">
        <v>1001</v>
      </c>
      <c r="B37" s="373" t="s">
        <v>787</v>
      </c>
      <c r="C37" s="113"/>
      <c r="D37" s="113"/>
      <c r="E37" s="113"/>
      <c r="F37" s="113"/>
      <c r="G37" s="114"/>
      <c r="H37" s="45"/>
    </row>
    <row r="38" spans="1:8" ht="18.75">
      <c r="A38" s="126"/>
      <c r="B38" s="127" t="s">
        <v>530</v>
      </c>
      <c r="C38" s="98">
        <f>SUM(C32:C33,C34:C35,C36:C37)</f>
        <v>0</v>
      </c>
      <c r="D38" s="98">
        <f>SUM(D32:D33,D34:D35,D36:D37)</f>
        <v>0</v>
      </c>
      <c r="E38" s="98">
        <f>SUM(E32:E33,E34:E35,E36:E37)</f>
        <v>0</v>
      </c>
      <c r="F38" s="98">
        <f>SUM(F32:F33,F34:F35,F36:F37)</f>
        <v>0</v>
      </c>
      <c r="G38" s="125">
        <f>SUM(C38:F38)</f>
        <v>0</v>
      </c>
      <c r="H38" s="45"/>
    </row>
    <row r="39" spans="1:8" ht="15">
      <c r="A39" s="485" t="s">
        <v>1002</v>
      </c>
      <c r="B39" s="490"/>
      <c r="C39" s="490"/>
      <c r="D39" s="490"/>
      <c r="E39" s="490"/>
      <c r="F39" s="491"/>
      <c r="G39" s="129" t="s">
        <v>1298</v>
      </c>
      <c r="H39" s="100">
        <f>COUNT(C43:C56,D43:D56,E43:E56,F43:F56)</f>
        <v>0</v>
      </c>
    </row>
    <row r="40" spans="1:8" ht="30.75" customHeight="1">
      <c r="A40" s="391" t="s">
        <v>952</v>
      </c>
      <c r="B40" s="392"/>
      <c r="C40" s="392"/>
      <c r="D40" s="392"/>
      <c r="E40" s="392"/>
      <c r="F40" s="392"/>
      <c r="G40" s="392"/>
      <c r="H40" s="393"/>
    </row>
    <row r="41" spans="1:8" ht="15">
      <c r="A41" s="482" t="s">
        <v>541</v>
      </c>
      <c r="B41" s="482"/>
      <c r="C41" s="482"/>
      <c r="D41" s="482"/>
      <c r="E41" s="482"/>
      <c r="F41" s="482"/>
      <c r="G41" s="482"/>
      <c r="H41" s="482"/>
    </row>
    <row r="42" spans="1:8" ht="15">
      <c r="A42" s="364" t="s">
        <v>189</v>
      </c>
      <c r="B42" s="167" t="s">
        <v>1189</v>
      </c>
      <c r="C42" s="371">
        <v>1</v>
      </c>
      <c r="D42" s="371">
        <v>2</v>
      </c>
      <c r="E42" s="371">
        <v>3</v>
      </c>
      <c r="F42" s="371">
        <v>4</v>
      </c>
      <c r="G42" s="364" t="s">
        <v>188</v>
      </c>
      <c r="H42" s="364" t="s">
        <v>99</v>
      </c>
    </row>
    <row r="43" spans="1:8" ht="15">
      <c r="A43" s="248" t="s">
        <v>1003</v>
      </c>
      <c r="B43" s="250" t="s">
        <v>1096</v>
      </c>
      <c r="C43" s="115"/>
      <c r="D43" s="115"/>
      <c r="E43" s="115"/>
      <c r="F43" s="115"/>
      <c r="G43" s="115"/>
      <c r="H43" s="115"/>
    </row>
    <row r="44" spans="1:8" ht="28.5">
      <c r="A44" s="248" t="s">
        <v>1004</v>
      </c>
      <c r="B44" s="250" t="s">
        <v>532</v>
      </c>
      <c r="C44" s="115"/>
      <c r="D44" s="115"/>
      <c r="E44" s="115"/>
      <c r="F44" s="115"/>
      <c r="G44" s="115"/>
      <c r="H44" s="115"/>
    </row>
    <row r="45" spans="1:8" ht="42.75">
      <c r="A45" s="248" t="s">
        <v>1005</v>
      </c>
      <c r="B45" s="250" t="s">
        <v>533</v>
      </c>
      <c r="C45" s="115"/>
      <c r="D45" s="115"/>
      <c r="E45" s="115"/>
      <c r="F45" s="115"/>
      <c r="G45" s="115"/>
      <c r="H45" s="115"/>
    </row>
    <row r="46" spans="1:8" ht="57">
      <c r="A46" s="248" t="s">
        <v>1006</v>
      </c>
      <c r="B46" s="250" t="s">
        <v>534</v>
      </c>
      <c r="C46" s="115"/>
      <c r="D46" s="115"/>
      <c r="E46" s="115"/>
      <c r="F46" s="115"/>
      <c r="G46" s="115"/>
      <c r="H46" s="115"/>
    </row>
    <row r="47" spans="1:8" ht="28.5">
      <c r="A47" s="248" t="s">
        <v>1007</v>
      </c>
      <c r="B47" s="250" t="s">
        <v>535</v>
      </c>
      <c r="C47" s="115"/>
      <c r="D47" s="115"/>
      <c r="E47" s="115"/>
      <c r="F47" s="115"/>
      <c r="G47" s="115"/>
      <c r="H47" s="115"/>
    </row>
    <row r="48" spans="1:8" ht="42.75">
      <c r="A48" s="248" t="s">
        <v>1008</v>
      </c>
      <c r="B48" s="250" t="s">
        <v>536</v>
      </c>
      <c r="C48" s="113"/>
      <c r="D48" s="113"/>
      <c r="E48" s="113"/>
      <c r="F48" s="113"/>
      <c r="G48" s="114"/>
      <c r="H48" s="45"/>
    </row>
    <row r="49" spans="1:8" ht="28.5">
      <c r="A49" s="248" t="s">
        <v>1009</v>
      </c>
      <c r="B49" s="250" t="s">
        <v>1097</v>
      </c>
      <c r="C49" s="113"/>
      <c r="D49" s="113"/>
      <c r="E49" s="113"/>
      <c r="F49" s="113"/>
      <c r="G49" s="114"/>
      <c r="H49" s="45"/>
    </row>
    <row r="50" spans="1:8" ht="18.75">
      <c r="A50" s="248" t="s">
        <v>1010</v>
      </c>
      <c r="B50" s="249" t="s">
        <v>537</v>
      </c>
      <c r="C50" s="113"/>
      <c r="D50" s="113"/>
      <c r="E50" s="113"/>
      <c r="F50" s="113"/>
      <c r="G50" s="114"/>
      <c r="H50" s="45"/>
    </row>
    <row r="51" spans="1:8" ht="18.75">
      <c r="A51" s="248" t="s">
        <v>1011</v>
      </c>
      <c r="B51" s="249" t="s">
        <v>538</v>
      </c>
      <c r="C51" s="113"/>
      <c r="D51" s="113"/>
      <c r="E51" s="113"/>
      <c r="F51" s="113"/>
      <c r="G51" s="114"/>
      <c r="H51" s="45"/>
    </row>
    <row r="52" spans="1:8" ht="18.75">
      <c r="A52" s="248" t="s">
        <v>1012</v>
      </c>
      <c r="B52" s="249" t="s">
        <v>1098</v>
      </c>
      <c r="C52" s="113"/>
      <c r="D52" s="113"/>
      <c r="E52" s="113"/>
      <c r="F52" s="113"/>
      <c r="G52" s="114"/>
      <c r="H52" s="45"/>
    </row>
    <row r="53" spans="1:8" ht="18.75">
      <c r="A53" s="248" t="s">
        <v>1013</v>
      </c>
      <c r="B53" s="249" t="s">
        <v>1099</v>
      </c>
      <c r="C53" s="113"/>
      <c r="D53" s="113"/>
      <c r="E53" s="113"/>
      <c r="F53" s="113"/>
      <c r="G53" s="114"/>
      <c r="H53" s="45"/>
    </row>
    <row r="54" spans="1:8" ht="28.5">
      <c r="A54" s="248" t="s">
        <v>1014</v>
      </c>
      <c r="B54" s="250" t="s">
        <v>539</v>
      </c>
      <c r="C54" s="113"/>
      <c r="D54" s="113"/>
      <c r="E54" s="113"/>
      <c r="F54" s="113"/>
      <c r="G54" s="114"/>
      <c r="H54" s="45"/>
    </row>
    <row r="55" spans="1:8" ht="28.5">
      <c r="A55" s="248" t="s">
        <v>1100</v>
      </c>
      <c r="B55" s="250" t="s">
        <v>1319</v>
      </c>
      <c r="C55" s="113"/>
      <c r="D55" s="113"/>
      <c r="E55" s="113"/>
      <c r="F55" s="113"/>
      <c r="G55" s="114"/>
      <c r="H55" s="45"/>
    </row>
    <row r="56" spans="1:8" ht="28.5">
      <c r="A56" s="88" t="s">
        <v>1101</v>
      </c>
      <c r="B56" s="113" t="s">
        <v>540</v>
      </c>
      <c r="C56" s="113"/>
      <c r="D56" s="113"/>
      <c r="E56" s="113"/>
      <c r="F56" s="113"/>
      <c r="G56" s="114"/>
      <c r="H56" s="45"/>
    </row>
    <row r="57" spans="1:8" ht="18.75">
      <c r="A57" s="126"/>
      <c r="B57" s="127" t="s">
        <v>530</v>
      </c>
      <c r="C57" s="98">
        <f>SUM(C43:C56)</f>
        <v>0</v>
      </c>
      <c r="D57" s="98">
        <f>SUM(D43:D56)</f>
        <v>0</v>
      </c>
      <c r="E57" s="98">
        <f>SUM(E43:E56)</f>
        <v>0</v>
      </c>
      <c r="F57" s="98">
        <f>SUM(F43:F56)</f>
        <v>0</v>
      </c>
      <c r="G57" s="125">
        <f>SUM(C57:F57)</f>
        <v>0</v>
      </c>
      <c r="H57" s="128"/>
    </row>
    <row r="58" spans="1:8" ht="15">
      <c r="A58" s="485" t="s">
        <v>1015</v>
      </c>
      <c r="B58" s="490"/>
      <c r="C58" s="490"/>
      <c r="D58" s="490"/>
      <c r="E58" s="490"/>
      <c r="F58" s="491"/>
      <c r="G58" s="129" t="s">
        <v>1298</v>
      </c>
      <c r="H58" s="100">
        <f>COUNT(C62:F76)</f>
        <v>0</v>
      </c>
    </row>
    <row r="59" spans="1:8" ht="28.5" customHeight="1">
      <c r="A59" s="391" t="s">
        <v>952</v>
      </c>
      <c r="B59" s="392"/>
      <c r="C59" s="392"/>
      <c r="D59" s="392"/>
      <c r="E59" s="392"/>
      <c r="F59" s="392"/>
      <c r="G59" s="392"/>
      <c r="H59" s="393"/>
    </row>
    <row r="60" spans="1:8" ht="15">
      <c r="A60" s="482" t="s">
        <v>541</v>
      </c>
      <c r="B60" s="482"/>
      <c r="C60" s="482"/>
      <c r="D60" s="482"/>
      <c r="E60" s="482"/>
      <c r="F60" s="482"/>
      <c r="G60" s="482"/>
      <c r="H60" s="482"/>
    </row>
    <row r="61" spans="1:8" ht="15">
      <c r="A61" s="364" t="s">
        <v>189</v>
      </c>
      <c r="B61" s="167" t="s">
        <v>1189</v>
      </c>
      <c r="C61" s="371">
        <v>1</v>
      </c>
      <c r="D61" s="371">
        <v>2</v>
      </c>
      <c r="E61" s="371">
        <v>3</v>
      </c>
      <c r="F61" s="371">
        <v>4</v>
      </c>
      <c r="G61" s="364" t="s">
        <v>188</v>
      </c>
      <c r="H61" s="364" t="s">
        <v>99</v>
      </c>
    </row>
    <row r="62" spans="1:8" ht="18.75">
      <c r="A62" s="255" t="s">
        <v>1016</v>
      </c>
      <c r="B62" s="353" t="s">
        <v>933</v>
      </c>
      <c r="C62" s="113"/>
      <c r="D62" s="113"/>
      <c r="E62" s="113"/>
      <c r="F62" s="113"/>
      <c r="G62" s="114"/>
      <c r="H62" s="45"/>
    </row>
    <row r="63" spans="1:8" ht="18.75">
      <c r="A63" s="255" t="s">
        <v>1017</v>
      </c>
      <c r="B63" s="353" t="s">
        <v>934</v>
      </c>
      <c r="C63" s="113"/>
      <c r="D63" s="113"/>
      <c r="E63" s="113"/>
      <c r="F63" s="113"/>
      <c r="G63" s="114"/>
      <c r="H63" s="45"/>
    </row>
    <row r="64" spans="1:8" ht="18.75">
      <c r="A64" s="255" t="s">
        <v>1018</v>
      </c>
      <c r="B64" s="353" t="s">
        <v>935</v>
      </c>
      <c r="C64" s="113"/>
      <c r="D64" s="113"/>
      <c r="E64" s="113"/>
      <c r="F64" s="113"/>
      <c r="G64" s="114"/>
      <c r="H64" s="45"/>
    </row>
    <row r="65" spans="1:8" ht="18.75">
      <c r="A65" s="255" t="s">
        <v>1019</v>
      </c>
      <c r="B65" s="353" t="s">
        <v>936</v>
      </c>
      <c r="C65" s="113"/>
      <c r="D65" s="113"/>
      <c r="E65" s="113"/>
      <c r="F65" s="113"/>
      <c r="G65" s="114"/>
      <c r="H65" s="45"/>
    </row>
    <row r="66" spans="1:8" ht="18.75">
      <c r="A66" s="116" t="s">
        <v>1020</v>
      </c>
      <c r="B66" s="58" t="s">
        <v>937</v>
      </c>
      <c r="C66" s="113"/>
      <c r="D66" s="113"/>
      <c r="E66" s="113"/>
      <c r="F66" s="113"/>
      <c r="G66" s="114"/>
      <c r="H66" s="45"/>
    </row>
    <row r="67" spans="1:8" ht="18.75">
      <c r="A67" s="255" t="s">
        <v>1021</v>
      </c>
      <c r="B67" s="353" t="s">
        <v>938</v>
      </c>
      <c r="C67" s="113"/>
      <c r="D67" s="113"/>
      <c r="E67" s="113"/>
      <c r="F67" s="113"/>
      <c r="G67" s="114"/>
      <c r="H67" s="45"/>
    </row>
    <row r="68" spans="1:8" ht="18.75">
      <c r="A68" s="255" t="s">
        <v>1022</v>
      </c>
      <c r="B68" s="353" t="s">
        <v>939</v>
      </c>
      <c r="C68" s="113"/>
      <c r="D68" s="113"/>
      <c r="E68" s="113"/>
      <c r="F68" s="113"/>
      <c r="G68" s="114"/>
      <c r="H68" s="45"/>
    </row>
    <row r="69" spans="1:8" ht="18.75">
      <c r="A69" s="255" t="s">
        <v>1023</v>
      </c>
      <c r="B69" s="353" t="s">
        <v>940</v>
      </c>
      <c r="C69" s="113"/>
      <c r="D69" s="113"/>
      <c r="E69" s="113"/>
      <c r="F69" s="113"/>
      <c r="G69" s="114"/>
      <c r="H69" s="45"/>
    </row>
    <row r="70" spans="1:8" ht="18.75">
      <c r="A70" s="255" t="s">
        <v>1024</v>
      </c>
      <c r="B70" s="353" t="s">
        <v>941</v>
      </c>
      <c r="C70" s="113"/>
      <c r="D70" s="113"/>
      <c r="E70" s="113"/>
      <c r="F70" s="113"/>
      <c r="G70" s="114"/>
      <c r="H70" s="45"/>
    </row>
    <row r="71" spans="1:8" ht="18.75">
      <c r="A71" s="255" t="s">
        <v>1025</v>
      </c>
      <c r="B71" s="169" t="s">
        <v>942</v>
      </c>
      <c r="C71" s="113"/>
      <c r="D71" s="113"/>
      <c r="E71" s="113"/>
      <c r="F71" s="113"/>
      <c r="G71" s="114"/>
      <c r="H71" s="45"/>
    </row>
    <row r="72" spans="1:8" ht="18.75">
      <c r="A72" s="255" t="s">
        <v>1026</v>
      </c>
      <c r="B72" s="169" t="s">
        <v>943</v>
      </c>
      <c r="C72" s="113"/>
      <c r="D72" s="113"/>
      <c r="E72" s="113"/>
      <c r="F72" s="113"/>
      <c r="G72" s="114"/>
      <c r="H72" s="45"/>
    </row>
    <row r="73" spans="1:8" ht="18.75">
      <c r="A73" s="255" t="s">
        <v>1027</v>
      </c>
      <c r="B73" s="169" t="s">
        <v>944</v>
      </c>
      <c r="C73" s="113"/>
      <c r="D73" s="113"/>
      <c r="E73" s="113"/>
      <c r="F73" s="113"/>
      <c r="G73" s="114"/>
      <c r="H73" s="45"/>
    </row>
    <row r="74" spans="1:8" ht="18.75">
      <c r="A74" s="255" t="s">
        <v>1028</v>
      </c>
      <c r="B74" s="169" t="s">
        <v>945</v>
      </c>
      <c r="C74" s="113"/>
      <c r="D74" s="113"/>
      <c r="E74" s="113"/>
      <c r="F74" s="113"/>
      <c r="G74" s="114"/>
      <c r="H74" s="45"/>
    </row>
    <row r="75" spans="1:8" ht="30">
      <c r="A75" s="255" t="s">
        <v>1029</v>
      </c>
      <c r="B75" s="353" t="s">
        <v>946</v>
      </c>
      <c r="C75" s="113"/>
      <c r="D75" s="113"/>
      <c r="E75" s="113"/>
      <c r="F75" s="113"/>
      <c r="G75" s="114"/>
      <c r="H75" s="45"/>
    </row>
    <row r="76" spans="1:8" ht="18.75">
      <c r="A76" s="255" t="s">
        <v>1030</v>
      </c>
      <c r="B76" s="353" t="s">
        <v>947</v>
      </c>
      <c r="C76" s="113"/>
      <c r="D76" s="113"/>
      <c r="E76" s="113"/>
      <c r="F76" s="113"/>
      <c r="G76" s="114"/>
      <c r="H76" s="45"/>
    </row>
    <row r="77" spans="1:8" ht="18.75">
      <c r="A77" s="374"/>
      <c r="B77" s="127" t="s">
        <v>948</v>
      </c>
      <c r="C77" s="98">
        <f>SUM(C62:C76)</f>
        <v>0</v>
      </c>
      <c r="D77" s="98">
        <f>SUM(D62:D76)</f>
        <v>0</v>
      </c>
      <c r="E77" s="98">
        <f>SUM(E62:E76)</f>
        <v>0</v>
      </c>
      <c r="F77" s="98">
        <f>SUM(F62:F76)</f>
        <v>0</v>
      </c>
      <c r="G77" s="125">
        <f>SUM(C77:F77)</f>
        <v>0</v>
      </c>
      <c r="H77" s="45"/>
    </row>
    <row r="78" spans="1:8" ht="15" customHeight="1">
      <c r="A78" s="398" t="s">
        <v>1031</v>
      </c>
      <c r="B78" s="483"/>
      <c r="C78" s="483"/>
      <c r="D78" s="483"/>
      <c r="E78" s="483"/>
      <c r="F78" s="399"/>
      <c r="G78" s="352" t="s">
        <v>758</v>
      </c>
      <c r="H78" s="100">
        <f>COUNT(C83:F100)</f>
        <v>0</v>
      </c>
    </row>
    <row r="79" spans="1:8" ht="14.25">
      <c r="A79" s="492" t="s">
        <v>952</v>
      </c>
      <c r="B79" s="492"/>
      <c r="C79" s="492"/>
      <c r="D79" s="492"/>
      <c r="E79" s="492"/>
      <c r="F79" s="492"/>
      <c r="G79" s="492"/>
      <c r="H79" s="492"/>
    </row>
    <row r="80" spans="1:8" ht="14.25">
      <c r="A80" s="492"/>
      <c r="B80" s="492"/>
      <c r="C80" s="492"/>
      <c r="D80" s="492"/>
      <c r="E80" s="492"/>
      <c r="F80" s="492"/>
      <c r="G80" s="492"/>
      <c r="H80" s="492"/>
    </row>
    <row r="81" spans="1:8" ht="15">
      <c r="A81" s="482" t="s">
        <v>548</v>
      </c>
      <c r="B81" s="482"/>
      <c r="C81" s="482"/>
      <c r="D81" s="482"/>
      <c r="E81" s="482"/>
      <c r="F81" s="482"/>
      <c r="G81" s="482"/>
      <c r="H81" s="482"/>
    </row>
    <row r="82" spans="1:8" ht="15">
      <c r="A82" s="364" t="s">
        <v>189</v>
      </c>
      <c r="B82" s="167" t="s">
        <v>1189</v>
      </c>
      <c r="C82" s="371">
        <v>1</v>
      </c>
      <c r="D82" s="371">
        <v>2</v>
      </c>
      <c r="E82" s="371">
        <v>3</v>
      </c>
      <c r="F82" s="371">
        <v>4</v>
      </c>
      <c r="G82" s="364" t="s">
        <v>188</v>
      </c>
      <c r="H82" s="364" t="s">
        <v>99</v>
      </c>
    </row>
    <row r="83" spans="1:8" ht="42.75">
      <c r="A83" s="255" t="s">
        <v>1032</v>
      </c>
      <c r="B83" s="249" t="s">
        <v>775</v>
      </c>
      <c r="C83" s="86"/>
      <c r="D83" s="86"/>
      <c r="E83" s="86"/>
      <c r="F83" s="86"/>
      <c r="G83" s="92"/>
      <c r="H83" s="92"/>
    </row>
    <row r="84" spans="1:8" ht="28.5">
      <c r="A84" s="255" t="s">
        <v>1033</v>
      </c>
      <c r="B84" s="250" t="s">
        <v>549</v>
      </c>
      <c r="C84" s="113"/>
      <c r="D84" s="113"/>
      <c r="E84" s="113"/>
      <c r="F84" s="113"/>
      <c r="G84" s="92"/>
      <c r="H84" s="117"/>
    </row>
    <row r="85" spans="1:8" ht="19.5">
      <c r="A85" s="255" t="s">
        <v>1034</v>
      </c>
      <c r="B85" s="249" t="s">
        <v>777</v>
      </c>
      <c r="C85" s="113"/>
      <c r="D85" s="113"/>
      <c r="E85" s="113"/>
      <c r="F85" s="113"/>
      <c r="G85" s="92"/>
      <c r="H85" s="117"/>
    </row>
    <row r="86" spans="1:8" ht="28.5">
      <c r="A86" s="255" t="s">
        <v>1035</v>
      </c>
      <c r="B86" s="249" t="s">
        <v>550</v>
      </c>
      <c r="C86" s="86"/>
      <c r="D86" s="86"/>
      <c r="E86" s="86"/>
      <c r="F86" s="86"/>
      <c r="G86" s="92"/>
      <c r="H86" s="117"/>
    </row>
    <row r="87" spans="1:8" ht="19.5">
      <c r="A87" s="255" t="s">
        <v>1036</v>
      </c>
      <c r="B87" s="249" t="s">
        <v>603</v>
      </c>
      <c r="C87" s="86"/>
      <c r="D87" s="86"/>
      <c r="E87" s="86"/>
      <c r="F87" s="86"/>
      <c r="G87" s="92"/>
      <c r="H87" s="117"/>
    </row>
    <row r="88" spans="1:8" ht="28.5">
      <c r="A88" s="255" t="s">
        <v>1037</v>
      </c>
      <c r="B88" s="249" t="s">
        <v>776</v>
      </c>
      <c r="C88" s="86"/>
      <c r="D88" s="86"/>
      <c r="E88" s="86"/>
      <c r="F88" s="86"/>
      <c r="G88" s="92"/>
      <c r="H88" s="117"/>
    </row>
    <row r="89" spans="1:8" ht="19.5">
      <c r="A89" s="255" t="s">
        <v>1038</v>
      </c>
      <c r="B89" s="249" t="s">
        <v>604</v>
      </c>
      <c r="C89" s="86"/>
      <c r="D89" s="86"/>
      <c r="E89" s="86"/>
      <c r="F89" s="86"/>
      <c r="G89" s="92"/>
      <c r="H89" s="111"/>
    </row>
    <row r="90" spans="1:8" ht="19.5">
      <c r="A90" s="255" t="s">
        <v>1039</v>
      </c>
      <c r="B90" s="249" t="s">
        <v>551</v>
      </c>
      <c r="C90" s="86"/>
      <c r="D90" s="86"/>
      <c r="E90" s="86"/>
      <c r="F90" s="86"/>
      <c r="G90" s="92"/>
      <c r="H90" s="111"/>
    </row>
    <row r="91" spans="1:8" ht="19.5">
      <c r="A91" s="255" t="s">
        <v>1040</v>
      </c>
      <c r="B91" s="249" t="s">
        <v>552</v>
      </c>
      <c r="C91" s="86"/>
      <c r="D91" s="86"/>
      <c r="E91" s="86"/>
      <c r="F91" s="86"/>
      <c r="G91" s="92"/>
      <c r="H91" s="111"/>
    </row>
    <row r="92" spans="1:8" ht="28.5">
      <c r="A92" s="255" t="s">
        <v>1041</v>
      </c>
      <c r="B92" s="249" t="s">
        <v>553</v>
      </c>
      <c r="C92" s="86"/>
      <c r="D92" s="86"/>
      <c r="E92" s="86"/>
      <c r="F92" s="86"/>
      <c r="G92" s="92"/>
      <c r="H92" s="111"/>
    </row>
    <row r="93" spans="1:8" ht="19.5">
      <c r="A93" s="255" t="s">
        <v>1042</v>
      </c>
      <c r="B93" s="249" t="s">
        <v>554</v>
      </c>
      <c r="C93" s="86"/>
      <c r="D93" s="86"/>
      <c r="E93" s="86"/>
      <c r="F93" s="86"/>
      <c r="G93" s="92"/>
      <c r="H93" s="117"/>
    </row>
    <row r="94" spans="1:8" ht="15">
      <c r="A94" s="255" t="s">
        <v>1043</v>
      </c>
      <c r="B94" s="249" t="s">
        <v>555</v>
      </c>
      <c r="C94" s="86"/>
      <c r="D94" s="86"/>
      <c r="E94" s="86"/>
      <c r="F94" s="86"/>
      <c r="G94" s="92"/>
      <c r="H94" s="92"/>
    </row>
    <row r="95" spans="1:8" ht="28.5">
      <c r="A95" s="255" t="s">
        <v>1044</v>
      </c>
      <c r="B95" s="249" t="s">
        <v>556</v>
      </c>
      <c r="C95" s="86"/>
      <c r="D95" s="86"/>
      <c r="E95" s="86"/>
      <c r="F95" s="86"/>
      <c r="G95" s="92"/>
      <c r="H95" s="92"/>
    </row>
    <row r="96" spans="1:8" ht="42.75">
      <c r="A96" s="255" t="s">
        <v>1045</v>
      </c>
      <c r="B96" s="249" t="s">
        <v>605</v>
      </c>
      <c r="C96" s="86"/>
      <c r="D96" s="86"/>
      <c r="E96" s="86"/>
      <c r="F96" s="86"/>
      <c r="G96" s="92"/>
      <c r="H96" s="92"/>
    </row>
    <row r="97" spans="1:8" ht="15">
      <c r="A97" s="255" t="s">
        <v>1046</v>
      </c>
      <c r="B97" s="249" t="s">
        <v>557</v>
      </c>
      <c r="C97" s="86"/>
      <c r="D97" s="86"/>
      <c r="E97" s="86"/>
      <c r="F97" s="86"/>
      <c r="G97" s="92"/>
      <c r="H97" s="92"/>
    </row>
    <row r="98" spans="1:8" ht="15">
      <c r="A98" s="255" t="s">
        <v>1047</v>
      </c>
      <c r="B98" s="249" t="s">
        <v>1102</v>
      </c>
      <c r="C98" s="86"/>
      <c r="D98" s="86"/>
      <c r="E98" s="86"/>
      <c r="F98" s="86"/>
      <c r="G98" s="92"/>
      <c r="H98" s="92"/>
    </row>
    <row r="99" spans="1:8" ht="28.5">
      <c r="A99" s="255" t="s">
        <v>1048</v>
      </c>
      <c r="B99" s="249" t="s">
        <v>1130</v>
      </c>
      <c r="C99" s="118"/>
      <c r="D99" s="118"/>
      <c r="E99" s="118"/>
      <c r="F99" s="118"/>
      <c r="G99" s="119"/>
      <c r="H99" s="120"/>
    </row>
    <row r="100" spans="1:8" ht="15">
      <c r="A100" s="255" t="s">
        <v>1049</v>
      </c>
      <c r="B100" s="249" t="s">
        <v>558</v>
      </c>
      <c r="C100" s="86"/>
      <c r="D100" s="86"/>
      <c r="E100" s="86"/>
      <c r="F100" s="86"/>
      <c r="G100" s="92"/>
      <c r="H100" s="92"/>
    </row>
    <row r="101" spans="1:8" ht="15">
      <c r="A101" s="143"/>
      <c r="B101" s="127" t="s">
        <v>530</v>
      </c>
      <c r="C101" s="98">
        <f>SUM(C83:C100)</f>
        <v>0</v>
      </c>
      <c r="D101" s="98">
        <f>SUM(D83:D100)</f>
        <v>0</v>
      </c>
      <c r="E101" s="98">
        <f>SUM(E83:E100)</f>
        <v>0</v>
      </c>
      <c r="F101" s="98">
        <f>SUM(F83:F100)</f>
        <v>0</v>
      </c>
      <c r="G101" s="100">
        <f>SUM(C101:F101)</f>
        <v>0</v>
      </c>
      <c r="H101" s="127"/>
    </row>
    <row r="102" spans="1:8" ht="15" customHeight="1">
      <c r="A102" s="398" t="s">
        <v>1050</v>
      </c>
      <c r="B102" s="483"/>
      <c r="C102" s="483"/>
      <c r="D102" s="483"/>
      <c r="E102" s="483"/>
      <c r="F102" s="399"/>
      <c r="G102" s="129" t="s">
        <v>758</v>
      </c>
      <c r="H102" s="100">
        <f>COUNT(C107:F114)</f>
        <v>0</v>
      </c>
    </row>
    <row r="103" spans="1:8" ht="14.25">
      <c r="A103" s="492" t="s">
        <v>952</v>
      </c>
      <c r="B103" s="493"/>
      <c r="C103" s="493"/>
      <c r="D103" s="493"/>
      <c r="E103" s="493"/>
      <c r="F103" s="493"/>
      <c r="G103" s="493"/>
      <c r="H103" s="493"/>
    </row>
    <row r="104" spans="1:8" ht="14.25">
      <c r="A104" s="493"/>
      <c r="B104" s="493"/>
      <c r="C104" s="493"/>
      <c r="D104" s="493"/>
      <c r="E104" s="493"/>
      <c r="F104" s="493"/>
      <c r="G104" s="493"/>
      <c r="H104" s="493"/>
    </row>
    <row r="105" spans="1:8" ht="15">
      <c r="A105" s="482" t="s">
        <v>559</v>
      </c>
      <c r="B105" s="482"/>
      <c r="C105" s="482"/>
      <c r="D105" s="482"/>
      <c r="E105" s="482"/>
      <c r="F105" s="482"/>
      <c r="G105" s="482"/>
      <c r="H105" s="482"/>
    </row>
    <row r="106" spans="1:8" ht="15">
      <c r="A106" s="364" t="s">
        <v>189</v>
      </c>
      <c r="B106" s="167" t="s">
        <v>1189</v>
      </c>
      <c r="C106" s="371">
        <v>1</v>
      </c>
      <c r="D106" s="371">
        <v>2</v>
      </c>
      <c r="E106" s="371">
        <v>3</v>
      </c>
      <c r="F106" s="371">
        <v>4</v>
      </c>
      <c r="G106" s="364" t="s">
        <v>188</v>
      </c>
      <c r="H106" s="364" t="s">
        <v>99</v>
      </c>
    </row>
    <row r="107" spans="1:8" ht="15">
      <c r="A107" s="375" t="s">
        <v>1051</v>
      </c>
      <c r="B107" s="250" t="s">
        <v>560</v>
      </c>
      <c r="C107" s="121"/>
      <c r="D107" s="121"/>
      <c r="E107" s="121"/>
      <c r="F107" s="121"/>
      <c r="G107" s="92"/>
      <c r="H107" s="92"/>
    </row>
    <row r="108" spans="1:8" ht="15">
      <c r="A108" s="375" t="s">
        <v>1052</v>
      </c>
      <c r="B108" s="249" t="s">
        <v>781</v>
      </c>
      <c r="C108" s="86"/>
      <c r="D108" s="86"/>
      <c r="E108" s="86"/>
      <c r="F108" s="86"/>
      <c r="G108" s="90"/>
      <c r="H108" s="92"/>
    </row>
    <row r="109" spans="1:8" ht="42.75">
      <c r="A109" s="375" t="s">
        <v>1053</v>
      </c>
      <c r="B109" s="275" t="s">
        <v>606</v>
      </c>
      <c r="C109" s="91"/>
      <c r="D109" s="91"/>
      <c r="E109" s="91"/>
      <c r="F109" s="91"/>
      <c r="G109" s="90"/>
      <c r="H109" s="92"/>
    </row>
    <row r="110" spans="1:8" ht="28.5">
      <c r="A110" s="375" t="s">
        <v>1054</v>
      </c>
      <c r="B110" s="275" t="s">
        <v>746</v>
      </c>
      <c r="C110" s="91"/>
      <c r="D110" s="91"/>
      <c r="E110" s="91"/>
      <c r="F110" s="91"/>
      <c r="G110" s="90"/>
      <c r="H110" s="92"/>
    </row>
    <row r="111" spans="1:8" ht="15">
      <c r="A111" s="375" t="s">
        <v>1055</v>
      </c>
      <c r="B111" s="275" t="s">
        <v>561</v>
      </c>
      <c r="C111" s="91"/>
      <c r="D111" s="91"/>
      <c r="E111" s="91"/>
      <c r="F111" s="91"/>
      <c r="G111" s="92"/>
      <c r="H111" s="92"/>
    </row>
    <row r="112" spans="1:8" ht="15">
      <c r="A112" s="375" t="s">
        <v>1056</v>
      </c>
      <c r="B112" s="250" t="s">
        <v>562</v>
      </c>
      <c r="C112" s="113"/>
      <c r="D112" s="113"/>
      <c r="E112" s="113"/>
      <c r="F112" s="113"/>
      <c r="G112" s="92"/>
      <c r="H112" s="92"/>
    </row>
    <row r="113" spans="1:8" ht="15">
      <c r="A113" s="375" t="s">
        <v>1057</v>
      </c>
      <c r="B113" s="250" t="s">
        <v>563</v>
      </c>
      <c r="C113" s="113"/>
      <c r="D113" s="113"/>
      <c r="E113" s="113"/>
      <c r="F113" s="113"/>
      <c r="G113" s="92"/>
      <c r="H113" s="92"/>
    </row>
    <row r="114" spans="1:8" ht="15">
      <c r="A114" s="375" t="s">
        <v>1058</v>
      </c>
      <c r="B114" s="376" t="s">
        <v>564</v>
      </c>
      <c r="C114" s="122"/>
      <c r="D114" s="122"/>
      <c r="E114" s="122"/>
      <c r="F114" s="122"/>
      <c r="G114" s="92"/>
      <c r="H114" s="92"/>
    </row>
    <row r="115" spans="1:8" ht="15">
      <c r="A115" s="377"/>
      <c r="B115" s="127" t="s">
        <v>530</v>
      </c>
      <c r="C115" s="100">
        <f>SUM(C107:C114)</f>
        <v>0</v>
      </c>
      <c r="D115" s="100">
        <f>SUM(D107:D114)</f>
        <v>0</v>
      </c>
      <c r="E115" s="100">
        <f>SUM(E107:E114)</f>
        <v>0</v>
      </c>
      <c r="F115" s="100">
        <f>SUM(F107:F114)</f>
        <v>0</v>
      </c>
      <c r="G115" s="100">
        <f>SUM(C115:F115)</f>
        <v>0</v>
      </c>
      <c r="H115" s="92"/>
    </row>
    <row r="116" spans="1:8" ht="15" customHeight="1">
      <c r="A116" s="398" t="s">
        <v>1059</v>
      </c>
      <c r="B116" s="483"/>
      <c r="C116" s="483"/>
      <c r="D116" s="483"/>
      <c r="E116" s="483"/>
      <c r="F116" s="399"/>
      <c r="G116" s="352" t="s">
        <v>758</v>
      </c>
      <c r="H116" s="100">
        <f>COUNT(C121:F135)</f>
        <v>0</v>
      </c>
    </row>
    <row r="117" spans="1:8" ht="14.25">
      <c r="A117" s="492" t="s">
        <v>952</v>
      </c>
      <c r="B117" s="492"/>
      <c r="C117" s="492"/>
      <c r="D117" s="492"/>
      <c r="E117" s="492"/>
      <c r="F117" s="492"/>
      <c r="G117" s="492"/>
      <c r="H117" s="492"/>
    </row>
    <row r="118" spans="1:8" ht="14.25">
      <c r="A118" s="492"/>
      <c r="B118" s="492"/>
      <c r="C118" s="492"/>
      <c r="D118" s="492"/>
      <c r="E118" s="492"/>
      <c r="F118" s="492"/>
      <c r="G118" s="492"/>
      <c r="H118" s="492"/>
    </row>
    <row r="119" spans="1:8" ht="15">
      <c r="A119" s="482" t="s">
        <v>565</v>
      </c>
      <c r="B119" s="482"/>
      <c r="C119" s="482"/>
      <c r="D119" s="482"/>
      <c r="E119" s="482"/>
      <c r="F119" s="482"/>
      <c r="G119" s="482"/>
      <c r="H119" s="482"/>
    </row>
    <row r="120" spans="1:8" ht="15">
      <c r="A120" s="364" t="s">
        <v>189</v>
      </c>
      <c r="B120" s="167" t="s">
        <v>1189</v>
      </c>
      <c r="C120" s="371">
        <v>1</v>
      </c>
      <c r="D120" s="371">
        <v>2</v>
      </c>
      <c r="E120" s="371">
        <v>3</v>
      </c>
      <c r="F120" s="371">
        <v>4</v>
      </c>
      <c r="G120" s="364" t="s">
        <v>188</v>
      </c>
      <c r="H120" s="364" t="s">
        <v>99</v>
      </c>
    </row>
    <row r="121" spans="1:8" ht="15">
      <c r="A121" s="375" t="s">
        <v>1060</v>
      </c>
      <c r="B121" s="249" t="s">
        <v>782</v>
      </c>
      <c r="C121" s="121"/>
      <c r="D121" s="121"/>
      <c r="E121" s="121"/>
      <c r="F121" s="121"/>
      <c r="G121" s="90"/>
      <c r="H121" s="90"/>
    </row>
    <row r="122" spans="1:8" ht="15">
      <c r="A122" s="375" t="s">
        <v>1061</v>
      </c>
      <c r="B122" s="249" t="s">
        <v>607</v>
      </c>
      <c r="C122" s="86"/>
      <c r="D122" s="86"/>
      <c r="E122" s="86"/>
      <c r="F122" s="86"/>
      <c r="G122" s="90"/>
      <c r="H122" s="90"/>
    </row>
    <row r="123" spans="1:8" ht="15">
      <c r="A123" s="375" t="s">
        <v>1062</v>
      </c>
      <c r="B123" s="249" t="s">
        <v>573</v>
      </c>
      <c r="C123" s="86"/>
      <c r="D123" s="86"/>
      <c r="E123" s="86"/>
      <c r="F123" s="86"/>
      <c r="G123" s="90"/>
      <c r="H123" s="92"/>
    </row>
    <row r="124" spans="1:8" ht="15">
      <c r="A124" s="375" t="s">
        <v>1063</v>
      </c>
      <c r="B124" s="249" t="s">
        <v>608</v>
      </c>
      <c r="C124" s="86"/>
      <c r="D124" s="86"/>
      <c r="E124" s="86"/>
      <c r="F124" s="86"/>
      <c r="G124" s="90"/>
      <c r="H124" s="92"/>
    </row>
    <row r="125" spans="1:8" ht="15">
      <c r="A125" s="375" t="s">
        <v>1064</v>
      </c>
      <c r="B125" s="250" t="s">
        <v>783</v>
      </c>
      <c r="C125" s="113"/>
      <c r="D125" s="113"/>
      <c r="E125" s="113"/>
      <c r="F125" s="113"/>
      <c r="G125" s="92"/>
      <c r="H125" s="92"/>
    </row>
    <row r="126" spans="1:8" ht="28.5">
      <c r="A126" s="375" t="s">
        <v>1065</v>
      </c>
      <c r="B126" s="250" t="s">
        <v>566</v>
      </c>
      <c r="C126" s="113"/>
      <c r="D126" s="113"/>
      <c r="E126" s="113"/>
      <c r="F126" s="113"/>
      <c r="G126" s="92"/>
      <c r="H126" s="92"/>
    </row>
    <row r="127" spans="1:8" ht="15">
      <c r="A127" s="375" t="s">
        <v>1066</v>
      </c>
      <c r="B127" s="240" t="s">
        <v>784</v>
      </c>
      <c r="C127" s="123"/>
      <c r="D127" s="123"/>
      <c r="E127" s="123"/>
      <c r="F127" s="123"/>
      <c r="G127" s="92"/>
      <c r="H127" s="92"/>
    </row>
    <row r="128" spans="1:8" ht="15">
      <c r="A128" s="375" t="s">
        <v>1067</v>
      </c>
      <c r="B128" s="240" t="s">
        <v>567</v>
      </c>
      <c r="C128" s="123"/>
      <c r="D128" s="123"/>
      <c r="E128" s="123"/>
      <c r="F128" s="123"/>
      <c r="G128" s="92"/>
      <c r="H128" s="92"/>
    </row>
    <row r="129" spans="1:8" ht="15">
      <c r="A129" s="375" t="s">
        <v>1068</v>
      </c>
      <c r="B129" s="250" t="s">
        <v>568</v>
      </c>
      <c r="C129" s="113"/>
      <c r="D129" s="113"/>
      <c r="E129" s="113"/>
      <c r="F129" s="113"/>
      <c r="G129" s="92"/>
      <c r="H129" s="92"/>
    </row>
    <row r="130" spans="1:8" ht="15">
      <c r="A130" s="375" t="s">
        <v>1069</v>
      </c>
      <c r="B130" s="249" t="s">
        <v>569</v>
      </c>
      <c r="C130" s="86"/>
      <c r="D130" s="86"/>
      <c r="E130" s="86"/>
      <c r="F130" s="86"/>
      <c r="G130" s="92"/>
      <c r="H130" s="92"/>
    </row>
    <row r="131" spans="1:8" ht="15">
      <c r="A131" s="375" t="s">
        <v>1070</v>
      </c>
      <c r="B131" s="250" t="s">
        <v>570</v>
      </c>
      <c r="C131" s="113"/>
      <c r="D131" s="113"/>
      <c r="E131" s="113"/>
      <c r="F131" s="113"/>
      <c r="G131" s="92"/>
      <c r="H131" s="92"/>
    </row>
    <row r="132" spans="1:8" ht="15">
      <c r="A132" s="375" t="s">
        <v>1071</v>
      </c>
      <c r="B132" s="250" t="s">
        <v>571</v>
      </c>
      <c r="C132" s="113"/>
      <c r="D132" s="113"/>
      <c r="E132" s="113"/>
      <c r="F132" s="113"/>
      <c r="G132" s="92"/>
      <c r="H132" s="92"/>
    </row>
    <row r="133" spans="1:8" ht="15">
      <c r="A133" s="375" t="s">
        <v>1072</v>
      </c>
      <c r="B133" s="250" t="s">
        <v>572</v>
      </c>
      <c r="C133" s="113"/>
      <c r="D133" s="113"/>
      <c r="E133" s="113"/>
      <c r="F133" s="113"/>
      <c r="G133" s="92"/>
      <c r="H133" s="92"/>
    </row>
    <row r="134" spans="1:8" ht="15">
      <c r="A134" s="375" t="s">
        <v>1073</v>
      </c>
      <c r="B134" s="250" t="s">
        <v>574</v>
      </c>
      <c r="C134" s="113"/>
      <c r="D134" s="113"/>
      <c r="E134" s="113"/>
      <c r="F134" s="113"/>
      <c r="G134" s="92"/>
      <c r="H134" s="92"/>
    </row>
    <row r="135" spans="1:8" ht="15">
      <c r="A135" s="375" t="s">
        <v>1074</v>
      </c>
      <c r="B135" s="250" t="s">
        <v>890</v>
      </c>
      <c r="C135" s="113"/>
      <c r="D135" s="113"/>
      <c r="E135" s="113"/>
      <c r="F135" s="113"/>
      <c r="G135" s="92"/>
      <c r="H135" s="92"/>
    </row>
    <row r="136" spans="1:8" ht="15">
      <c r="A136" s="143"/>
      <c r="B136" s="127" t="s">
        <v>530</v>
      </c>
      <c r="C136" s="100">
        <f>SUM(C121:C134)</f>
        <v>0</v>
      </c>
      <c r="D136" s="100">
        <f>SUM(D121:D135)</f>
        <v>0</v>
      </c>
      <c r="E136" s="100">
        <f>SUM(E121:E135)</f>
        <v>0</v>
      </c>
      <c r="F136" s="100">
        <f>SUM(F121:F135)</f>
        <v>0</v>
      </c>
      <c r="G136" s="100">
        <f>SUM(C136:F136)</f>
        <v>0</v>
      </c>
      <c r="H136" s="92"/>
    </row>
    <row r="137" spans="3:7" ht="14.25">
      <c r="C137" s="124"/>
      <c r="D137" s="124"/>
      <c r="E137" s="124"/>
      <c r="F137" s="124"/>
      <c r="G137" s="124"/>
    </row>
    <row r="138" spans="3:7" ht="14.25">
      <c r="C138" s="124"/>
      <c r="D138" s="124"/>
      <c r="E138" s="124"/>
      <c r="F138" s="124"/>
      <c r="G138" s="124"/>
    </row>
    <row r="139" spans="3:7" ht="14.25">
      <c r="C139" s="124"/>
      <c r="D139" s="124"/>
      <c r="E139" s="124"/>
      <c r="F139" s="124"/>
      <c r="G139" s="124"/>
    </row>
    <row r="140" spans="3:7" ht="14.25">
      <c r="C140" s="124"/>
      <c r="D140" s="124"/>
      <c r="E140" s="124"/>
      <c r="F140" s="124"/>
      <c r="G140" s="124"/>
    </row>
    <row r="141" spans="3:7" ht="14.25">
      <c r="C141" s="124"/>
      <c r="D141" s="124"/>
      <c r="E141" s="124"/>
      <c r="F141" s="124"/>
      <c r="G141" s="124"/>
    </row>
  </sheetData>
  <sheetProtection password="CC59" sheet="1"/>
  <mergeCells count="24">
    <mergeCell ref="A119:H119"/>
    <mergeCell ref="A79:H80"/>
    <mergeCell ref="A81:H81"/>
    <mergeCell ref="A103:H104"/>
    <mergeCell ref="A105:H105"/>
    <mergeCell ref="A4:H4"/>
    <mergeCell ref="A5:H5"/>
    <mergeCell ref="A30:H30"/>
    <mergeCell ref="A39:F39"/>
    <mergeCell ref="A117:H118"/>
    <mergeCell ref="A40:H40"/>
    <mergeCell ref="A58:F58"/>
    <mergeCell ref="A59:H59"/>
    <mergeCell ref="A41:H41"/>
    <mergeCell ref="A60:H60"/>
    <mergeCell ref="A116:F116"/>
    <mergeCell ref="A102:F102"/>
    <mergeCell ref="A78:F78"/>
    <mergeCell ref="A1:H1"/>
    <mergeCell ref="A2:H2"/>
    <mergeCell ref="A3:F3"/>
    <mergeCell ref="A28:F28"/>
    <mergeCell ref="A29:H2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H58"/>
  <sheetViews>
    <sheetView rightToLeft="1" view="pageLayout" workbookViewId="0" topLeftCell="A1">
      <selection activeCell="B53" sqref="B53"/>
    </sheetView>
  </sheetViews>
  <sheetFormatPr defaultColWidth="9.140625" defaultRowHeight="15"/>
  <cols>
    <col min="1" max="1" width="8.28125" style="156" customWidth="1"/>
    <col min="2" max="2" width="33.00390625" style="156" customWidth="1"/>
    <col min="3" max="6" width="4.28125" style="156" customWidth="1"/>
    <col min="7" max="7" width="9.00390625" style="156" customWidth="1"/>
    <col min="8" max="8" width="45.57421875" style="156" customWidth="1"/>
    <col min="9" max="16384" width="9.00390625" style="156" customWidth="1"/>
  </cols>
  <sheetData>
    <row r="1" spans="1:8" ht="15.75">
      <c r="A1" s="500" t="s">
        <v>1081</v>
      </c>
      <c r="B1" s="500"/>
      <c r="C1" s="500"/>
      <c r="D1" s="500"/>
      <c r="E1" s="500"/>
      <c r="F1" s="500"/>
      <c r="G1" s="500"/>
      <c r="H1" s="500"/>
    </row>
    <row r="2" spans="1:8" ht="15.75">
      <c r="A2" s="501" t="s">
        <v>1075</v>
      </c>
      <c r="B2" s="502"/>
      <c r="C2" s="502"/>
      <c r="D2" s="502"/>
      <c r="E2" s="502"/>
      <c r="F2" s="502"/>
      <c r="G2" s="502"/>
      <c r="H2" s="502"/>
    </row>
    <row r="3" spans="1:8" ht="15">
      <c r="A3" s="398" t="s">
        <v>1076</v>
      </c>
      <c r="B3" s="483"/>
      <c r="C3" s="483"/>
      <c r="D3" s="483"/>
      <c r="E3" s="483"/>
      <c r="F3" s="399"/>
      <c r="G3" s="158" t="s">
        <v>759</v>
      </c>
      <c r="H3" s="100">
        <f>COUNT(C8:F18)</f>
        <v>0</v>
      </c>
    </row>
    <row r="4" spans="1:8" ht="15" customHeight="1">
      <c r="A4" s="492" t="s">
        <v>952</v>
      </c>
      <c r="B4" s="493"/>
      <c r="C4" s="493"/>
      <c r="D4" s="493"/>
      <c r="E4" s="493"/>
      <c r="F4" s="493"/>
      <c r="G4" s="493"/>
      <c r="H4" s="493"/>
    </row>
    <row r="5" spans="1:8" ht="15" customHeight="1">
      <c r="A5" s="493"/>
      <c r="B5" s="493"/>
      <c r="C5" s="493"/>
      <c r="D5" s="493"/>
      <c r="E5" s="493"/>
      <c r="F5" s="493"/>
      <c r="G5" s="493"/>
      <c r="H5" s="493"/>
    </row>
    <row r="6" spans="1:8" ht="15" customHeight="1">
      <c r="A6" s="479" t="s">
        <v>949</v>
      </c>
      <c r="B6" s="480"/>
      <c r="C6" s="480"/>
      <c r="D6" s="480"/>
      <c r="E6" s="480"/>
      <c r="F6" s="480"/>
      <c r="G6" s="480"/>
      <c r="H6" s="481"/>
    </row>
    <row r="7" spans="1:8" ht="15">
      <c r="A7" s="167" t="s">
        <v>189</v>
      </c>
      <c r="B7" s="167" t="s">
        <v>1189</v>
      </c>
      <c r="C7" s="177">
        <v>1</v>
      </c>
      <c r="D7" s="177">
        <v>2</v>
      </c>
      <c r="E7" s="177">
        <v>3</v>
      </c>
      <c r="F7" s="177">
        <v>4</v>
      </c>
      <c r="G7" s="167" t="s">
        <v>188</v>
      </c>
      <c r="H7" s="167" t="s">
        <v>99</v>
      </c>
    </row>
    <row r="8" spans="1:8" ht="30">
      <c r="A8" s="248" t="s">
        <v>1299</v>
      </c>
      <c r="B8" s="169" t="s">
        <v>915</v>
      </c>
      <c r="C8" s="49"/>
      <c r="D8" s="49"/>
      <c r="E8" s="49"/>
      <c r="F8" s="49"/>
      <c r="G8" s="89"/>
      <c r="H8" s="107"/>
    </row>
    <row r="9" spans="1:8" ht="15">
      <c r="A9" s="248" t="s">
        <v>1300</v>
      </c>
      <c r="B9" s="169" t="s">
        <v>918</v>
      </c>
      <c r="C9" s="49"/>
      <c r="D9" s="49"/>
      <c r="E9" s="49"/>
      <c r="F9" s="49"/>
      <c r="G9" s="89"/>
      <c r="H9" s="107"/>
    </row>
    <row r="10" spans="1:8" ht="15">
      <c r="A10" s="248" t="s">
        <v>1301</v>
      </c>
      <c r="B10" s="169" t="s">
        <v>916</v>
      </c>
      <c r="C10" s="49"/>
      <c r="D10" s="49"/>
      <c r="E10" s="49"/>
      <c r="F10" s="49"/>
      <c r="G10" s="89"/>
      <c r="H10" s="107"/>
    </row>
    <row r="11" spans="1:8" ht="15">
      <c r="A11" s="248" t="s">
        <v>1302</v>
      </c>
      <c r="B11" s="169" t="s">
        <v>592</v>
      </c>
      <c r="C11" s="49"/>
      <c r="D11" s="49"/>
      <c r="E11" s="49"/>
      <c r="F11" s="49"/>
      <c r="G11" s="89"/>
      <c r="H11" s="107"/>
    </row>
    <row r="12" spans="1:8" ht="30">
      <c r="A12" s="248" t="s">
        <v>1303</v>
      </c>
      <c r="B12" s="169" t="s">
        <v>919</v>
      </c>
      <c r="C12" s="49"/>
      <c r="D12" s="49"/>
      <c r="E12" s="49"/>
      <c r="F12" s="49"/>
      <c r="G12" s="89"/>
      <c r="H12" s="107"/>
    </row>
    <row r="13" spans="1:8" ht="15">
      <c r="A13" s="248" t="s">
        <v>1304</v>
      </c>
      <c r="B13" s="169" t="s">
        <v>917</v>
      </c>
      <c r="C13" s="49"/>
      <c r="D13" s="49"/>
      <c r="E13" s="49"/>
      <c r="F13" s="49"/>
      <c r="G13" s="89"/>
      <c r="H13" s="107"/>
    </row>
    <row r="14" spans="1:8" ht="30">
      <c r="A14" s="248" t="s">
        <v>1305</v>
      </c>
      <c r="B14" s="169" t="s">
        <v>827</v>
      </c>
      <c r="C14" s="49"/>
      <c r="D14" s="49"/>
      <c r="E14" s="49"/>
      <c r="F14" s="49"/>
      <c r="G14" s="89"/>
      <c r="H14" s="89"/>
    </row>
    <row r="15" spans="1:8" ht="45">
      <c r="A15" s="248" t="s">
        <v>1306</v>
      </c>
      <c r="B15" s="169" t="s">
        <v>928</v>
      </c>
      <c r="C15" s="49"/>
      <c r="D15" s="49"/>
      <c r="E15" s="49"/>
      <c r="F15" s="49"/>
      <c r="G15" s="89"/>
      <c r="H15" s="89"/>
    </row>
    <row r="16" spans="1:8" ht="30">
      <c r="A16" s="248" t="s">
        <v>1307</v>
      </c>
      <c r="B16" s="169" t="s">
        <v>929</v>
      </c>
      <c r="C16" s="150"/>
      <c r="D16" s="150"/>
      <c r="E16" s="150"/>
      <c r="F16" s="150"/>
      <c r="G16" s="89"/>
      <c r="H16" s="89"/>
    </row>
    <row r="17" spans="1:8" ht="30">
      <c r="A17" s="248" t="s">
        <v>1308</v>
      </c>
      <c r="B17" s="171" t="s">
        <v>585</v>
      </c>
      <c r="C17" s="49"/>
      <c r="D17" s="49"/>
      <c r="E17" s="49"/>
      <c r="F17" s="49"/>
      <c r="G17" s="89"/>
      <c r="H17" s="89"/>
    </row>
    <row r="18" spans="1:8" ht="60">
      <c r="A18" s="248" t="s">
        <v>1309</v>
      </c>
      <c r="B18" s="169" t="s">
        <v>591</v>
      </c>
      <c r="C18" s="49"/>
      <c r="D18" s="49"/>
      <c r="E18" s="49"/>
      <c r="F18" s="49"/>
      <c r="G18" s="89"/>
      <c r="H18" s="89"/>
    </row>
    <row r="19" spans="1:8" ht="18.75">
      <c r="A19" s="258"/>
      <c r="B19" s="66" t="s">
        <v>530</v>
      </c>
      <c r="C19" s="101">
        <f>SUM(C8:C18)</f>
        <v>0</v>
      </c>
      <c r="D19" s="101">
        <f>SUM(D8:D18)</f>
        <v>0</v>
      </c>
      <c r="E19" s="101">
        <f>SUM(E8:E18)</f>
        <v>0</v>
      </c>
      <c r="F19" s="101">
        <f>SUM(F8:F18)</f>
        <v>0</v>
      </c>
      <c r="G19" s="101">
        <f>SUM(C19:F19)</f>
        <v>0</v>
      </c>
      <c r="H19" s="45"/>
    </row>
    <row r="20" spans="1:8" ht="15.75" customHeight="1">
      <c r="A20" s="503" t="s">
        <v>1077</v>
      </c>
      <c r="B20" s="504"/>
      <c r="C20" s="504"/>
      <c r="D20" s="504"/>
      <c r="E20" s="504"/>
      <c r="F20" s="505"/>
      <c r="G20" s="106" t="s">
        <v>1355</v>
      </c>
      <c r="H20" s="102">
        <f>COUNT(C25:F56)</f>
        <v>0</v>
      </c>
    </row>
    <row r="21" spans="1:8" ht="14.25" customHeight="1">
      <c r="A21" s="494" t="s">
        <v>952</v>
      </c>
      <c r="B21" s="495"/>
      <c r="C21" s="495"/>
      <c r="D21" s="495"/>
      <c r="E21" s="495"/>
      <c r="F21" s="495"/>
      <c r="G21" s="495"/>
      <c r="H21" s="496"/>
    </row>
    <row r="22" spans="1:8" ht="14.25" customHeight="1">
      <c r="A22" s="497"/>
      <c r="B22" s="498"/>
      <c r="C22" s="498"/>
      <c r="D22" s="498"/>
      <c r="E22" s="498"/>
      <c r="F22" s="498"/>
      <c r="G22" s="498"/>
      <c r="H22" s="499"/>
    </row>
    <row r="23" spans="1:8" ht="14.25" customHeight="1">
      <c r="A23" s="479" t="s">
        <v>1449</v>
      </c>
      <c r="B23" s="480"/>
      <c r="C23" s="480"/>
      <c r="D23" s="480"/>
      <c r="E23" s="480"/>
      <c r="F23" s="480"/>
      <c r="G23" s="480"/>
      <c r="H23" s="481"/>
    </row>
    <row r="24" spans="1:8" ht="15">
      <c r="A24" s="167" t="s">
        <v>189</v>
      </c>
      <c r="B24" s="167" t="s">
        <v>1189</v>
      </c>
      <c r="C24" s="177">
        <v>1</v>
      </c>
      <c r="D24" s="177">
        <v>2</v>
      </c>
      <c r="E24" s="177">
        <v>3</v>
      </c>
      <c r="F24" s="177">
        <v>4</v>
      </c>
      <c r="G24" s="167" t="s">
        <v>188</v>
      </c>
      <c r="H24" s="167" t="s">
        <v>99</v>
      </c>
    </row>
    <row r="25" spans="1:8" ht="30">
      <c r="A25" s="248" t="s">
        <v>1310</v>
      </c>
      <c r="B25" s="169" t="s">
        <v>1320</v>
      </c>
      <c r="C25" s="108"/>
      <c r="D25" s="108"/>
      <c r="E25" s="108"/>
      <c r="F25" s="108"/>
      <c r="G25" s="89"/>
      <c r="H25" s="89"/>
    </row>
    <row r="26" spans="1:8" ht="15">
      <c r="A26" s="248" t="s">
        <v>1311</v>
      </c>
      <c r="B26" s="171" t="s">
        <v>581</v>
      </c>
      <c r="C26" s="108"/>
      <c r="D26" s="108"/>
      <c r="E26" s="108"/>
      <c r="F26" s="108"/>
      <c r="G26" s="89"/>
      <c r="H26" s="89"/>
    </row>
    <row r="27" spans="1:8" ht="15">
      <c r="A27" s="248" t="s">
        <v>1312</v>
      </c>
      <c r="B27" s="169" t="s">
        <v>593</v>
      </c>
      <c r="C27" s="108"/>
      <c r="D27" s="108"/>
      <c r="E27" s="108"/>
      <c r="F27" s="108"/>
      <c r="G27" s="89"/>
      <c r="H27" s="89"/>
    </row>
    <row r="28" spans="1:8" ht="29.25">
      <c r="A28" s="248" t="s">
        <v>1326</v>
      </c>
      <c r="B28" s="259" t="s">
        <v>920</v>
      </c>
      <c r="C28" s="108"/>
      <c r="D28" s="108"/>
      <c r="E28" s="108"/>
      <c r="F28" s="108"/>
      <c r="G28" s="89"/>
      <c r="H28" s="89"/>
    </row>
    <row r="29" spans="1:8" ht="30">
      <c r="A29" s="248" t="s">
        <v>1327</v>
      </c>
      <c r="B29" s="169" t="s">
        <v>921</v>
      </c>
      <c r="C29" s="108"/>
      <c r="D29" s="108"/>
      <c r="E29" s="108"/>
      <c r="F29" s="108"/>
      <c r="G29" s="89"/>
      <c r="H29" s="89"/>
    </row>
    <row r="30" spans="1:8" ht="45">
      <c r="A30" s="248" t="s">
        <v>1328</v>
      </c>
      <c r="B30" s="169" t="s">
        <v>590</v>
      </c>
      <c r="C30" s="108"/>
      <c r="D30" s="108"/>
      <c r="E30" s="108"/>
      <c r="F30" s="108"/>
      <c r="G30" s="89"/>
      <c r="H30" s="89"/>
    </row>
    <row r="31" spans="1:8" ht="30">
      <c r="A31" s="248" t="s">
        <v>1329</v>
      </c>
      <c r="B31" s="169" t="s">
        <v>1131</v>
      </c>
      <c r="C31" s="108"/>
      <c r="D31" s="108"/>
      <c r="E31" s="108"/>
      <c r="F31" s="108"/>
      <c r="G31" s="89"/>
      <c r="H31" s="89"/>
    </row>
    <row r="32" spans="1:8" ht="30">
      <c r="A32" s="248" t="s">
        <v>1330</v>
      </c>
      <c r="B32" s="260" t="s">
        <v>1132</v>
      </c>
      <c r="C32" s="108"/>
      <c r="D32" s="108"/>
      <c r="E32" s="108"/>
      <c r="F32" s="108"/>
      <c r="G32" s="89"/>
      <c r="H32" s="89"/>
    </row>
    <row r="33" spans="1:8" ht="45">
      <c r="A33" s="248" t="s">
        <v>1331</v>
      </c>
      <c r="B33" s="169" t="s">
        <v>1133</v>
      </c>
      <c r="C33" s="108"/>
      <c r="D33" s="108"/>
      <c r="E33" s="108"/>
      <c r="F33" s="108"/>
      <c r="G33" s="89"/>
      <c r="H33" s="89"/>
    </row>
    <row r="34" spans="1:8" ht="30">
      <c r="A34" s="248" t="s">
        <v>1332</v>
      </c>
      <c r="B34" s="171" t="s">
        <v>922</v>
      </c>
      <c r="C34" s="108"/>
      <c r="D34" s="108"/>
      <c r="E34" s="108"/>
      <c r="F34" s="108"/>
      <c r="G34" s="89"/>
      <c r="H34" s="89"/>
    </row>
    <row r="35" spans="1:8" ht="45">
      <c r="A35" s="248" t="s">
        <v>1333</v>
      </c>
      <c r="B35" s="169" t="s">
        <v>747</v>
      </c>
      <c r="C35" s="108"/>
      <c r="D35" s="108"/>
      <c r="E35" s="108"/>
      <c r="F35" s="108"/>
      <c r="G35" s="89"/>
      <c r="H35" s="89"/>
    </row>
    <row r="36" spans="1:8" ht="30">
      <c r="A36" s="248" t="s">
        <v>1334</v>
      </c>
      <c r="B36" s="169" t="s">
        <v>582</v>
      </c>
      <c r="C36" s="108"/>
      <c r="D36" s="108"/>
      <c r="E36" s="108"/>
      <c r="F36" s="108"/>
      <c r="G36" s="89"/>
      <c r="H36" s="89"/>
    </row>
    <row r="37" spans="1:8" ht="30">
      <c r="A37" s="248" t="s">
        <v>1335</v>
      </c>
      <c r="B37" s="169" t="s">
        <v>923</v>
      </c>
      <c r="C37" s="108"/>
      <c r="D37" s="108"/>
      <c r="E37" s="108"/>
      <c r="F37" s="108"/>
      <c r="G37" s="89"/>
      <c r="H37" s="89"/>
    </row>
    <row r="38" spans="1:8" ht="45.75">
      <c r="A38" s="248" t="s">
        <v>1336</v>
      </c>
      <c r="B38" s="169" t="s">
        <v>583</v>
      </c>
      <c r="C38" s="108"/>
      <c r="D38" s="108"/>
      <c r="E38" s="108"/>
      <c r="F38" s="108"/>
      <c r="G38" s="89"/>
      <c r="H38" s="89"/>
    </row>
    <row r="39" spans="1:8" ht="15">
      <c r="A39" s="248" t="s">
        <v>1337</v>
      </c>
      <c r="B39" s="169" t="s">
        <v>584</v>
      </c>
      <c r="C39" s="108"/>
      <c r="D39" s="108"/>
      <c r="E39" s="108"/>
      <c r="F39" s="108"/>
      <c r="G39" s="89"/>
      <c r="H39" s="89"/>
    </row>
    <row r="40" spans="1:8" ht="30">
      <c r="A40" s="248" t="s">
        <v>1338</v>
      </c>
      <c r="B40" s="169" t="s">
        <v>1313</v>
      </c>
      <c r="C40" s="108"/>
      <c r="D40" s="108"/>
      <c r="E40" s="108"/>
      <c r="F40" s="108"/>
      <c r="G40" s="150"/>
      <c r="H40" s="109"/>
    </row>
    <row r="41" spans="1:8" ht="75">
      <c r="A41" s="248" t="s">
        <v>1339</v>
      </c>
      <c r="B41" s="169" t="s">
        <v>1083</v>
      </c>
      <c r="C41" s="108"/>
      <c r="D41" s="108"/>
      <c r="E41" s="108"/>
      <c r="F41" s="108"/>
      <c r="G41" s="150"/>
      <c r="H41" s="109"/>
    </row>
    <row r="42" spans="1:8" ht="30">
      <c r="A42" s="248" t="s">
        <v>1340</v>
      </c>
      <c r="B42" s="179" t="s">
        <v>1314</v>
      </c>
      <c r="C42" s="108"/>
      <c r="D42" s="108"/>
      <c r="E42" s="108"/>
      <c r="F42" s="108"/>
      <c r="G42" s="150"/>
      <c r="H42" s="109"/>
    </row>
    <row r="43" spans="1:8" ht="30">
      <c r="A43" s="248" t="s">
        <v>1341</v>
      </c>
      <c r="B43" s="169" t="s">
        <v>1325</v>
      </c>
      <c r="C43" s="150"/>
      <c r="D43" s="45"/>
      <c r="E43" s="42"/>
      <c r="F43" s="49"/>
      <c r="G43" s="150"/>
      <c r="H43" s="45"/>
    </row>
    <row r="44" spans="1:8" ht="30">
      <c r="A44" s="248" t="s">
        <v>1342</v>
      </c>
      <c r="B44" s="169" t="s">
        <v>1315</v>
      </c>
      <c r="C44" s="150"/>
      <c r="D44" s="45"/>
      <c r="E44" s="42"/>
      <c r="F44" s="49"/>
      <c r="G44" s="150"/>
      <c r="H44" s="45"/>
    </row>
    <row r="45" spans="1:8" ht="30">
      <c r="A45" s="248" t="s">
        <v>1343</v>
      </c>
      <c r="B45" s="260" t="s">
        <v>1316</v>
      </c>
      <c r="C45" s="150"/>
      <c r="D45" s="45"/>
      <c r="E45" s="42"/>
      <c r="F45" s="49"/>
      <c r="G45" s="150"/>
      <c r="H45" s="45"/>
    </row>
    <row r="46" spans="1:8" ht="30">
      <c r="A46" s="248" t="s">
        <v>1344</v>
      </c>
      <c r="B46" s="260" t="s">
        <v>1317</v>
      </c>
      <c r="C46" s="150"/>
      <c r="D46" s="45"/>
      <c r="E46" s="42"/>
      <c r="F46" s="49"/>
      <c r="G46" s="150"/>
      <c r="H46" s="45"/>
    </row>
    <row r="47" spans="1:8" ht="45">
      <c r="A47" s="248" t="s">
        <v>1345</v>
      </c>
      <c r="B47" s="262" t="s">
        <v>1318</v>
      </c>
      <c r="C47" s="150"/>
      <c r="D47" s="45"/>
      <c r="E47" s="42"/>
      <c r="F47" s="49"/>
      <c r="G47" s="150"/>
      <c r="H47" s="45"/>
    </row>
    <row r="48" spans="1:8" ht="30">
      <c r="A48" s="248" t="s">
        <v>1346</v>
      </c>
      <c r="B48" s="169" t="s">
        <v>1324</v>
      </c>
      <c r="C48" s="53"/>
      <c r="D48" s="53"/>
      <c r="E48" s="53"/>
      <c r="F48" s="53"/>
      <c r="G48" s="53"/>
      <c r="H48" s="53"/>
    </row>
    <row r="49" spans="1:8" ht="45">
      <c r="A49" s="248" t="s">
        <v>1347</v>
      </c>
      <c r="B49" s="169" t="s">
        <v>927</v>
      </c>
      <c r="C49" s="53"/>
      <c r="D49" s="53"/>
      <c r="E49" s="53"/>
      <c r="F49" s="53"/>
      <c r="G49" s="53"/>
      <c r="H49" s="53"/>
    </row>
    <row r="50" spans="1:8" ht="45">
      <c r="A50" s="248" t="s">
        <v>1348</v>
      </c>
      <c r="B50" s="169" t="s">
        <v>924</v>
      </c>
      <c r="C50" s="53"/>
      <c r="D50" s="53"/>
      <c r="E50" s="53"/>
      <c r="F50" s="53"/>
      <c r="G50" s="53"/>
      <c r="H50" s="53"/>
    </row>
    <row r="51" spans="1:8" ht="30">
      <c r="A51" s="248" t="s">
        <v>1349</v>
      </c>
      <c r="B51" s="169" t="s">
        <v>925</v>
      </c>
      <c r="C51" s="53"/>
      <c r="D51" s="53"/>
      <c r="E51" s="53"/>
      <c r="F51" s="53"/>
      <c r="G51" s="53"/>
      <c r="H51" s="53"/>
    </row>
    <row r="52" spans="1:8" ht="30">
      <c r="A52" s="248" t="s">
        <v>1350</v>
      </c>
      <c r="B52" s="169" t="s">
        <v>926</v>
      </c>
      <c r="C52" s="53"/>
      <c r="D52" s="53"/>
      <c r="E52" s="53"/>
      <c r="F52" s="53"/>
      <c r="G52" s="53"/>
      <c r="H52" s="53"/>
    </row>
    <row r="53" spans="1:8" ht="30">
      <c r="A53" s="248" t="s">
        <v>1351</v>
      </c>
      <c r="B53" s="263" t="s">
        <v>1321</v>
      </c>
      <c r="C53" s="53"/>
      <c r="D53" s="53"/>
      <c r="E53" s="53"/>
      <c r="F53" s="53"/>
      <c r="G53" s="53"/>
      <c r="H53" s="53"/>
    </row>
    <row r="54" spans="1:8" ht="30">
      <c r="A54" s="248" t="s">
        <v>1352</v>
      </c>
      <c r="B54" s="263" t="s">
        <v>1322</v>
      </c>
      <c r="C54" s="53"/>
      <c r="D54" s="53"/>
      <c r="E54" s="53"/>
      <c r="F54" s="53"/>
      <c r="G54" s="53"/>
      <c r="H54" s="53"/>
    </row>
    <row r="55" spans="1:8" ht="30">
      <c r="A55" s="248" t="s">
        <v>1353</v>
      </c>
      <c r="B55" s="263" t="s">
        <v>1323</v>
      </c>
      <c r="C55" s="53"/>
      <c r="D55" s="53"/>
      <c r="E55" s="53"/>
      <c r="F55" s="53"/>
      <c r="G55" s="53"/>
      <c r="H55" s="53"/>
    </row>
    <row r="56" spans="1:8" ht="30">
      <c r="A56" s="248" t="s">
        <v>1354</v>
      </c>
      <c r="B56" s="169" t="s">
        <v>1084</v>
      </c>
      <c r="C56" s="53"/>
      <c r="D56" s="53"/>
      <c r="E56" s="53"/>
      <c r="F56" s="53"/>
      <c r="G56" s="53"/>
      <c r="H56" s="53"/>
    </row>
    <row r="57" spans="1:8" ht="15.75">
      <c r="A57" s="94"/>
      <c r="B57" s="66" t="s">
        <v>530</v>
      </c>
      <c r="C57" s="85">
        <f>SUM(C25:C56)</f>
        <v>0</v>
      </c>
      <c r="D57" s="85">
        <f>SUM(D25:D56)</f>
        <v>0</v>
      </c>
      <c r="E57" s="85">
        <f>SUM(E25:E56)</f>
        <v>0</v>
      </c>
      <c r="F57" s="85">
        <f>SUM(F25:F56)</f>
        <v>0</v>
      </c>
      <c r="G57" s="85">
        <f>SUM(C57:F57)</f>
        <v>0</v>
      </c>
      <c r="H57" s="53"/>
    </row>
    <row r="58" spans="1:8" ht="14.25">
      <c r="A58" s="264"/>
      <c r="B58" s="264"/>
      <c r="C58" s="264"/>
      <c r="D58" s="264"/>
      <c r="E58" s="264"/>
      <c r="F58" s="264"/>
      <c r="G58" s="264"/>
      <c r="H58" s="264"/>
    </row>
  </sheetData>
  <sheetProtection password="CC59" sheet="1"/>
  <mergeCells count="8">
    <mergeCell ref="A4:H5"/>
    <mergeCell ref="A21:H22"/>
    <mergeCell ref="A6:H6"/>
    <mergeCell ref="A23:H23"/>
    <mergeCell ref="A1:H1"/>
    <mergeCell ref="A2:H2"/>
    <mergeCell ref="A20:F20"/>
    <mergeCell ref="A3:F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H39"/>
  <sheetViews>
    <sheetView rightToLeft="1" view="pageLayout" workbookViewId="0" topLeftCell="A28">
      <selection activeCell="B33" sqref="B33"/>
    </sheetView>
  </sheetViews>
  <sheetFormatPr defaultColWidth="9.140625" defaultRowHeight="15"/>
  <cols>
    <col min="1" max="1" width="9.00390625" style="156" customWidth="1"/>
    <col min="2" max="2" width="39.57421875" style="156" customWidth="1"/>
    <col min="3" max="3" width="4.8515625" style="156" customWidth="1"/>
    <col min="4" max="5" width="4.00390625" style="156" customWidth="1"/>
    <col min="6" max="6" width="4.140625" style="156" customWidth="1"/>
    <col min="7" max="7" width="6.140625" style="156" customWidth="1"/>
    <col min="8" max="8" width="33.28125" style="156" customWidth="1"/>
    <col min="9" max="16384" width="9.00390625" style="156" customWidth="1"/>
  </cols>
  <sheetData>
    <row r="1" spans="1:8" ht="15.75">
      <c r="A1" s="500" t="s">
        <v>1081</v>
      </c>
      <c r="B1" s="500"/>
      <c r="C1" s="500"/>
      <c r="D1" s="500"/>
      <c r="E1" s="500"/>
      <c r="F1" s="500"/>
      <c r="G1" s="500"/>
      <c r="H1" s="500"/>
    </row>
    <row r="2" spans="1:8" ht="15.75" customHeight="1">
      <c r="A2" s="503" t="s">
        <v>1078</v>
      </c>
      <c r="B2" s="504"/>
      <c r="C2" s="504"/>
      <c r="D2" s="504"/>
      <c r="E2" s="504"/>
      <c r="F2" s="504"/>
      <c r="G2" s="504"/>
      <c r="H2" s="505"/>
    </row>
    <row r="3" spans="1:8" ht="33" customHeight="1">
      <c r="A3" s="503" t="s">
        <v>1079</v>
      </c>
      <c r="B3" s="504"/>
      <c r="C3" s="504"/>
      <c r="D3" s="504"/>
      <c r="E3" s="504"/>
      <c r="F3" s="505"/>
      <c r="G3" s="106" t="s">
        <v>1355</v>
      </c>
      <c r="H3" s="54">
        <f>COUNT(C9:F20)</f>
        <v>0</v>
      </c>
    </row>
    <row r="4" spans="1:8" ht="14.25">
      <c r="A4" s="507" t="s">
        <v>952</v>
      </c>
      <c r="B4" s="507"/>
      <c r="C4" s="507"/>
      <c r="D4" s="507"/>
      <c r="E4" s="507"/>
      <c r="F4" s="507"/>
      <c r="G4" s="507"/>
      <c r="H4" s="507"/>
    </row>
    <row r="5" spans="1:8" ht="27.75" customHeight="1">
      <c r="A5" s="507"/>
      <c r="B5" s="507"/>
      <c r="C5" s="507"/>
      <c r="D5" s="507"/>
      <c r="E5" s="507"/>
      <c r="F5" s="507"/>
      <c r="G5" s="507"/>
      <c r="H5" s="507"/>
    </row>
    <row r="6" spans="1:8" ht="14.25">
      <c r="A6" s="506" t="s">
        <v>950</v>
      </c>
      <c r="B6" s="506"/>
      <c r="C6" s="506"/>
      <c r="D6" s="506"/>
      <c r="E6" s="506"/>
      <c r="F6" s="506"/>
      <c r="G6" s="506"/>
      <c r="H6" s="506"/>
    </row>
    <row r="7" spans="1:8" ht="14.25">
      <c r="A7" s="506"/>
      <c r="B7" s="506"/>
      <c r="C7" s="506"/>
      <c r="D7" s="506"/>
      <c r="E7" s="506"/>
      <c r="F7" s="506"/>
      <c r="G7" s="506"/>
      <c r="H7" s="506"/>
    </row>
    <row r="8" spans="1:8" ht="15">
      <c r="A8" s="167" t="s">
        <v>189</v>
      </c>
      <c r="B8" s="167" t="s">
        <v>1189</v>
      </c>
      <c r="C8" s="177">
        <v>1</v>
      </c>
      <c r="D8" s="177">
        <v>2</v>
      </c>
      <c r="E8" s="177">
        <v>3</v>
      </c>
      <c r="F8" s="177">
        <v>4</v>
      </c>
      <c r="G8" s="167" t="s">
        <v>188</v>
      </c>
      <c r="H8" s="167" t="s">
        <v>99</v>
      </c>
    </row>
    <row r="9" spans="1:8" ht="20.25">
      <c r="A9" s="261" t="s">
        <v>1356</v>
      </c>
      <c r="B9" s="171" t="s">
        <v>831</v>
      </c>
      <c r="C9" s="150"/>
      <c r="D9" s="150"/>
      <c r="E9" s="150"/>
      <c r="F9" s="150"/>
      <c r="G9" s="150"/>
      <c r="H9" s="43"/>
    </row>
    <row r="10" spans="1:8" ht="30">
      <c r="A10" s="261" t="s">
        <v>1357</v>
      </c>
      <c r="B10" s="171" t="s">
        <v>1124</v>
      </c>
      <c r="C10" s="150"/>
      <c r="D10" s="150"/>
      <c r="E10" s="150"/>
      <c r="F10" s="150"/>
      <c r="G10" s="150"/>
      <c r="H10" s="43"/>
    </row>
    <row r="11" spans="1:8" ht="26.25">
      <c r="A11" s="261" t="s">
        <v>1358</v>
      </c>
      <c r="B11" s="171" t="s">
        <v>832</v>
      </c>
      <c r="C11" s="150"/>
      <c r="D11" s="150"/>
      <c r="E11" s="150"/>
      <c r="F11" s="150"/>
      <c r="G11" s="150"/>
      <c r="H11" s="44"/>
    </row>
    <row r="12" spans="1:8" ht="18.75">
      <c r="A12" s="261" t="s">
        <v>1359</v>
      </c>
      <c r="B12" s="171" t="s">
        <v>833</v>
      </c>
      <c r="C12" s="150"/>
      <c r="D12" s="150"/>
      <c r="E12" s="150"/>
      <c r="F12" s="150"/>
      <c r="G12" s="150"/>
      <c r="H12" s="45"/>
    </row>
    <row r="13" spans="1:8" ht="45">
      <c r="A13" s="261" t="s">
        <v>1360</v>
      </c>
      <c r="B13" s="171" t="s">
        <v>834</v>
      </c>
      <c r="C13" s="150"/>
      <c r="D13" s="150"/>
      <c r="E13" s="150"/>
      <c r="F13" s="150"/>
      <c r="G13" s="150"/>
      <c r="H13" s="45"/>
    </row>
    <row r="14" spans="1:8" ht="18.75">
      <c r="A14" s="261" t="s">
        <v>1361</v>
      </c>
      <c r="B14" s="265" t="s">
        <v>835</v>
      </c>
      <c r="C14" s="46"/>
      <c r="D14" s="46"/>
      <c r="E14" s="46"/>
      <c r="F14" s="46"/>
      <c r="G14" s="150"/>
      <c r="H14" s="45"/>
    </row>
    <row r="15" spans="1:8" ht="18.75">
      <c r="A15" s="261" t="s">
        <v>1362</v>
      </c>
      <c r="B15" s="265" t="s">
        <v>836</v>
      </c>
      <c r="C15" s="46"/>
      <c r="D15" s="46"/>
      <c r="E15" s="46"/>
      <c r="F15" s="46"/>
      <c r="G15" s="150"/>
      <c r="H15" s="45"/>
    </row>
    <row r="16" spans="1:8" ht="18.75">
      <c r="A16" s="261" t="s">
        <v>1363</v>
      </c>
      <c r="B16" s="265" t="s">
        <v>837</v>
      </c>
      <c r="C16" s="46"/>
      <c r="D16" s="46"/>
      <c r="E16" s="46"/>
      <c r="F16" s="46"/>
      <c r="G16" s="150"/>
      <c r="H16" s="45"/>
    </row>
    <row r="17" spans="1:8" ht="30">
      <c r="A17" s="261" t="s">
        <v>1364</v>
      </c>
      <c r="B17" s="266" t="s">
        <v>839</v>
      </c>
      <c r="C17" s="47"/>
      <c r="D17" s="47"/>
      <c r="E17" s="47"/>
      <c r="F17" s="47"/>
      <c r="G17" s="150"/>
      <c r="H17" s="48"/>
    </row>
    <row r="18" spans="1:8" ht="18.75">
      <c r="A18" s="261" t="s">
        <v>1365</v>
      </c>
      <c r="B18" s="266" t="s">
        <v>953</v>
      </c>
      <c r="C18" s="47"/>
      <c r="D18" s="47"/>
      <c r="E18" s="47"/>
      <c r="F18" s="47"/>
      <c r="G18" s="150"/>
      <c r="H18" s="48"/>
    </row>
    <row r="19" spans="1:8" ht="18.75">
      <c r="A19" s="261" t="s">
        <v>1366</v>
      </c>
      <c r="B19" s="266" t="s">
        <v>1082</v>
      </c>
      <c r="C19" s="47"/>
      <c r="D19" s="47"/>
      <c r="E19" s="47"/>
      <c r="F19" s="47"/>
      <c r="G19" s="150"/>
      <c r="H19" s="48"/>
    </row>
    <row r="20" spans="1:8" ht="30">
      <c r="A20" s="261" t="s">
        <v>1367</v>
      </c>
      <c r="B20" s="267" t="s">
        <v>954</v>
      </c>
      <c r="C20" s="47"/>
      <c r="D20" s="47"/>
      <c r="E20" s="47"/>
      <c r="F20" s="47"/>
      <c r="G20" s="150"/>
      <c r="H20" s="48"/>
    </row>
    <row r="21" spans="1:8" ht="15.75" customHeight="1">
      <c r="A21" s="103"/>
      <c r="B21" s="104" t="s">
        <v>471</v>
      </c>
      <c r="C21" s="105">
        <f>SUM(C9:C20)</f>
        <v>0</v>
      </c>
      <c r="D21" s="105">
        <f>SUM(D9:D20)</f>
        <v>0</v>
      </c>
      <c r="E21" s="105">
        <f>SUM(E9:E20)</f>
        <v>0</v>
      </c>
      <c r="F21" s="105">
        <f>SUM(F9:F20)</f>
        <v>0</v>
      </c>
      <c r="G21" s="54">
        <f>SUM(C21:F21)</f>
        <v>0</v>
      </c>
      <c r="H21" s="48"/>
    </row>
    <row r="22" spans="1:8" ht="31.5">
      <c r="A22" s="503" t="s">
        <v>1080</v>
      </c>
      <c r="B22" s="504"/>
      <c r="C22" s="504"/>
      <c r="D22" s="504"/>
      <c r="E22" s="504"/>
      <c r="F22" s="505"/>
      <c r="G22" s="106" t="s">
        <v>1355</v>
      </c>
      <c r="H22" s="102">
        <f>COUNT(C28:F31,C33:F38)</f>
        <v>0</v>
      </c>
    </row>
    <row r="23" spans="1:8" ht="14.25" customHeight="1">
      <c r="A23" s="507" t="s">
        <v>952</v>
      </c>
      <c r="B23" s="507"/>
      <c r="C23" s="507"/>
      <c r="D23" s="507"/>
      <c r="E23" s="507"/>
      <c r="F23" s="507"/>
      <c r="G23" s="507"/>
      <c r="H23" s="507"/>
    </row>
    <row r="24" spans="1:8" ht="26.25" customHeight="1">
      <c r="A24" s="507"/>
      <c r="B24" s="507"/>
      <c r="C24" s="507"/>
      <c r="D24" s="507"/>
      <c r="E24" s="507"/>
      <c r="F24" s="507"/>
      <c r="G24" s="507"/>
      <c r="H24" s="507"/>
    </row>
    <row r="25" spans="1:8" ht="14.25" customHeight="1">
      <c r="A25" s="506" t="s">
        <v>950</v>
      </c>
      <c r="B25" s="506"/>
      <c r="C25" s="506"/>
      <c r="D25" s="506"/>
      <c r="E25" s="506"/>
      <c r="F25" s="506"/>
      <c r="G25" s="506"/>
      <c r="H25" s="506"/>
    </row>
    <row r="26" spans="1:8" ht="14.25" customHeight="1">
      <c r="A26" s="506"/>
      <c r="B26" s="506"/>
      <c r="C26" s="506"/>
      <c r="D26" s="506"/>
      <c r="E26" s="506"/>
      <c r="F26" s="506"/>
      <c r="G26" s="506"/>
      <c r="H26" s="506"/>
    </row>
    <row r="27" spans="1:8" ht="15">
      <c r="A27" s="167" t="s">
        <v>189</v>
      </c>
      <c r="B27" s="167" t="s">
        <v>1189</v>
      </c>
      <c r="C27" s="177">
        <v>1</v>
      </c>
      <c r="D27" s="177">
        <v>2</v>
      </c>
      <c r="E27" s="177">
        <v>3</v>
      </c>
      <c r="F27" s="177">
        <v>4</v>
      </c>
      <c r="G27" s="167" t="s">
        <v>188</v>
      </c>
      <c r="H27" s="167" t="s">
        <v>99</v>
      </c>
    </row>
    <row r="28" spans="1:8" ht="18.75">
      <c r="A28" s="268" t="s">
        <v>1368</v>
      </c>
      <c r="B28" s="169" t="s">
        <v>840</v>
      </c>
      <c r="C28" s="49"/>
      <c r="D28" s="49"/>
      <c r="E28" s="49"/>
      <c r="F28" s="49"/>
      <c r="G28" s="49"/>
      <c r="H28" s="50"/>
    </row>
    <row r="29" spans="1:8" ht="18.75">
      <c r="A29" s="268" t="s">
        <v>1369</v>
      </c>
      <c r="B29" s="169" t="s">
        <v>1125</v>
      </c>
      <c r="C29" s="49"/>
      <c r="D29" s="49"/>
      <c r="E29" s="49"/>
      <c r="F29" s="49"/>
      <c r="G29" s="49"/>
      <c r="H29" s="50"/>
    </row>
    <row r="30" spans="1:8" ht="45">
      <c r="A30" s="268" t="s">
        <v>1370</v>
      </c>
      <c r="B30" s="169" t="s">
        <v>828</v>
      </c>
      <c r="C30" s="49"/>
      <c r="D30" s="49"/>
      <c r="E30" s="49"/>
      <c r="F30" s="49"/>
      <c r="G30" s="49"/>
      <c r="H30" s="51"/>
    </row>
    <row r="31" spans="1:8" ht="45">
      <c r="A31" s="268" t="s">
        <v>1371</v>
      </c>
      <c r="B31" s="169" t="s">
        <v>829</v>
      </c>
      <c r="C31" s="49"/>
      <c r="D31" s="49"/>
      <c r="E31" s="49"/>
      <c r="F31" s="49"/>
      <c r="G31" s="49"/>
      <c r="H31" s="51"/>
    </row>
    <row r="32" spans="1:8" ht="18.75">
      <c r="A32" s="269"/>
      <c r="B32" s="258" t="s">
        <v>586</v>
      </c>
      <c r="C32" s="258"/>
      <c r="D32" s="258"/>
      <c r="E32" s="258"/>
      <c r="F32" s="258"/>
      <c r="G32" s="258"/>
      <c r="H32" s="270"/>
    </row>
    <row r="33" spans="1:8" ht="18.75">
      <c r="A33" s="268" t="s">
        <v>1372</v>
      </c>
      <c r="B33" s="271" t="s">
        <v>587</v>
      </c>
      <c r="C33" s="52"/>
      <c r="D33" s="52"/>
      <c r="E33" s="52"/>
      <c r="F33" s="52"/>
      <c r="G33" s="49"/>
      <c r="H33" s="51"/>
    </row>
    <row r="34" spans="1:8" ht="45.75">
      <c r="A34" s="268" t="s">
        <v>1373</v>
      </c>
      <c r="B34" s="271" t="s">
        <v>588</v>
      </c>
      <c r="C34" s="52"/>
      <c r="D34" s="52"/>
      <c r="E34" s="52"/>
      <c r="F34" s="52"/>
      <c r="G34" s="49"/>
      <c r="H34" s="50"/>
    </row>
    <row r="35" spans="1:8" ht="18.75">
      <c r="A35" s="268" t="s">
        <v>1374</v>
      </c>
      <c r="B35" s="271" t="s">
        <v>589</v>
      </c>
      <c r="C35" s="52"/>
      <c r="D35" s="52"/>
      <c r="E35" s="52"/>
      <c r="F35" s="52"/>
      <c r="G35" s="49"/>
      <c r="H35" s="50"/>
    </row>
    <row r="36" spans="1:8" ht="18.75">
      <c r="A36" s="268" t="s">
        <v>1375</v>
      </c>
      <c r="B36" s="169" t="s">
        <v>841</v>
      </c>
      <c r="C36" s="49"/>
      <c r="D36" s="49"/>
      <c r="E36" s="49"/>
      <c r="F36" s="49"/>
      <c r="G36" s="49"/>
      <c r="H36" s="50"/>
    </row>
    <row r="37" spans="1:8" ht="30">
      <c r="A37" s="268" t="s">
        <v>1376</v>
      </c>
      <c r="B37" s="267" t="s">
        <v>1126</v>
      </c>
      <c r="C37" s="49"/>
      <c r="D37" s="49"/>
      <c r="E37" s="49"/>
      <c r="F37" s="49"/>
      <c r="G37" s="49"/>
      <c r="H37" s="50"/>
    </row>
    <row r="38" spans="1:8" ht="15.75">
      <c r="A38" s="268" t="s">
        <v>1377</v>
      </c>
      <c r="B38" s="267" t="s">
        <v>1127</v>
      </c>
      <c r="C38" s="53"/>
      <c r="D38" s="53"/>
      <c r="E38" s="53"/>
      <c r="F38" s="53"/>
      <c r="G38" s="53"/>
      <c r="H38" s="53"/>
    </row>
    <row r="39" spans="1:8" ht="15">
      <c r="A39" s="94"/>
      <c r="B39" s="68" t="s">
        <v>471</v>
      </c>
      <c r="C39" s="85">
        <f>SUM(C28:C31,C33:C38)</f>
        <v>0</v>
      </c>
      <c r="D39" s="85">
        <f>SUM(D28:D31,D33:D38)</f>
        <v>0</v>
      </c>
      <c r="E39" s="85">
        <f>SUM(E28:E31,E33:E38)</f>
        <v>0</v>
      </c>
      <c r="F39" s="85">
        <f>SUM(F28:F31,F33:F38)</f>
        <v>0</v>
      </c>
      <c r="G39" s="85">
        <f>SUM(C39:F39)</f>
        <v>0</v>
      </c>
      <c r="H39" s="53"/>
    </row>
  </sheetData>
  <sheetProtection password="CC59" sheet="1"/>
  <mergeCells count="8">
    <mergeCell ref="A1:H1"/>
    <mergeCell ref="A25:H26"/>
    <mergeCell ref="A2:H2"/>
    <mergeCell ref="A4:H5"/>
    <mergeCell ref="A6:H7"/>
    <mergeCell ref="A22:F22"/>
    <mergeCell ref="A23:H24"/>
    <mergeCell ref="A3:F3"/>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H60"/>
  <sheetViews>
    <sheetView rightToLeft="1" view="pageLayout" workbookViewId="0" topLeftCell="A51">
      <selection activeCell="G60" activeCellId="45" sqref="B9 A1:H6 A7:B11 D7:F11 A12 B12 C12:G12 A13:H16 A17:B23 A24:B28 C28 D28 E28 F28 G28 A29:H33 A34:B40 C40 D40 E40 F40 G40 A41:H44 A45:B49 A50:B51 C51 D51 E51 F51 G51 A52:H55 A56 B56 A57 B57 A58 B58 A59 B59 A60 B60 C60 D60 E60 F60 G60"/>
    </sheetView>
  </sheetViews>
  <sheetFormatPr defaultColWidth="9.140625" defaultRowHeight="15"/>
  <cols>
    <col min="1" max="1" width="9.00390625" style="156" customWidth="1"/>
    <col min="2" max="2" width="36.421875" style="156" customWidth="1"/>
    <col min="3" max="6" width="4.421875" style="156" customWidth="1"/>
    <col min="7" max="7" width="9.00390625" style="156" customWidth="1"/>
    <col min="8" max="8" width="44.7109375" style="156" customWidth="1"/>
    <col min="9" max="16384" width="9.00390625" style="156" customWidth="1"/>
  </cols>
  <sheetData>
    <row r="1" spans="1:8" ht="15">
      <c r="A1" s="511" t="s">
        <v>1598</v>
      </c>
      <c r="B1" s="511"/>
      <c r="C1" s="511"/>
      <c r="D1" s="511"/>
      <c r="E1" s="511"/>
      <c r="F1" s="511"/>
      <c r="G1" s="511"/>
      <c r="H1" s="511"/>
    </row>
    <row r="2" spans="1:8" ht="15" customHeight="1">
      <c r="A2" s="398" t="s">
        <v>1599</v>
      </c>
      <c r="B2" s="483"/>
      <c r="C2" s="483"/>
      <c r="D2" s="483"/>
      <c r="E2" s="483"/>
      <c r="F2" s="483"/>
      <c r="G2" s="483"/>
      <c r="H2" s="399"/>
    </row>
    <row r="3" spans="1:8" ht="45" customHeight="1">
      <c r="A3" s="398" t="s">
        <v>1600</v>
      </c>
      <c r="B3" s="483"/>
      <c r="C3" s="483"/>
      <c r="D3" s="483"/>
      <c r="E3" s="483"/>
      <c r="F3" s="399"/>
      <c r="G3" s="129" t="s">
        <v>1226</v>
      </c>
      <c r="H3" s="95">
        <f>COUNT(C7:C11)</f>
        <v>0</v>
      </c>
    </row>
    <row r="4" spans="1:8" ht="32.25" customHeight="1">
      <c r="A4" s="455" t="s">
        <v>952</v>
      </c>
      <c r="B4" s="508"/>
      <c r="C4" s="508"/>
      <c r="D4" s="508"/>
      <c r="E4" s="508"/>
      <c r="F4" s="508"/>
      <c r="G4" s="508"/>
      <c r="H4" s="508"/>
    </row>
    <row r="5" spans="1:8" ht="15" customHeight="1">
      <c r="A5" s="398" t="s">
        <v>1450</v>
      </c>
      <c r="B5" s="483"/>
      <c r="C5" s="483"/>
      <c r="D5" s="483"/>
      <c r="E5" s="483"/>
      <c r="F5" s="399"/>
      <c r="G5" s="398"/>
      <c r="H5" s="483"/>
    </row>
    <row r="6" spans="1:8" ht="15">
      <c r="A6" s="167" t="s">
        <v>189</v>
      </c>
      <c r="B6" s="167" t="s">
        <v>1189</v>
      </c>
      <c r="C6" s="340">
        <v>1</v>
      </c>
      <c r="D6" s="340">
        <v>2</v>
      </c>
      <c r="E6" s="340">
        <v>3</v>
      </c>
      <c r="F6" s="340">
        <v>4</v>
      </c>
      <c r="G6" s="167" t="s">
        <v>188</v>
      </c>
      <c r="H6" s="167" t="s">
        <v>99</v>
      </c>
    </row>
    <row r="7" spans="1:8" ht="28.5">
      <c r="A7" s="272" t="s">
        <v>1601</v>
      </c>
      <c r="B7" s="249" t="s">
        <v>898</v>
      </c>
      <c r="C7" s="86"/>
      <c r="D7" s="93"/>
      <c r="E7" s="93"/>
      <c r="F7" s="93"/>
      <c r="G7" s="87"/>
      <c r="H7" s="87"/>
    </row>
    <row r="8" spans="1:8" ht="28.5">
      <c r="A8" s="272" t="s">
        <v>1602</v>
      </c>
      <c r="B8" s="249" t="s">
        <v>894</v>
      </c>
      <c r="C8" s="86"/>
      <c r="D8" s="93"/>
      <c r="E8" s="93"/>
      <c r="F8" s="93"/>
      <c r="G8" s="87"/>
      <c r="H8" s="87"/>
    </row>
    <row r="9" spans="1:8" ht="28.5">
      <c r="A9" s="272" t="s">
        <v>1603</v>
      </c>
      <c r="B9" s="249" t="s">
        <v>895</v>
      </c>
      <c r="C9" s="86"/>
      <c r="D9" s="93"/>
      <c r="E9" s="93"/>
      <c r="F9" s="93"/>
      <c r="G9" s="87"/>
      <c r="H9" s="87"/>
    </row>
    <row r="10" spans="1:8" ht="28.5">
      <c r="A10" s="272" t="s">
        <v>1604</v>
      </c>
      <c r="B10" s="249" t="s">
        <v>896</v>
      </c>
      <c r="C10" s="86"/>
      <c r="D10" s="93"/>
      <c r="E10" s="93"/>
      <c r="F10" s="93"/>
      <c r="G10" s="87"/>
      <c r="H10" s="87"/>
    </row>
    <row r="11" spans="1:8" ht="28.5">
      <c r="A11" s="272" t="s">
        <v>1605</v>
      </c>
      <c r="B11" s="249" t="s">
        <v>897</v>
      </c>
      <c r="C11" s="86"/>
      <c r="D11" s="93"/>
      <c r="E11" s="93"/>
      <c r="F11" s="93"/>
      <c r="G11" s="87"/>
      <c r="H11" s="87"/>
    </row>
    <row r="12" spans="1:8" ht="15">
      <c r="A12" s="273"/>
      <c r="B12" s="68" t="s">
        <v>471</v>
      </c>
      <c r="C12" s="85">
        <f>SUM(C7:C11)</f>
        <v>0</v>
      </c>
      <c r="D12" s="94"/>
      <c r="E12" s="94"/>
      <c r="F12" s="94"/>
      <c r="G12" s="96">
        <f>SUM(C12)</f>
        <v>0</v>
      </c>
      <c r="H12" s="87"/>
    </row>
    <row r="13" spans="1:8" ht="15" customHeight="1">
      <c r="A13" s="476" t="s">
        <v>1606</v>
      </c>
      <c r="B13" s="477"/>
      <c r="C13" s="477"/>
      <c r="D13" s="477"/>
      <c r="E13" s="477"/>
      <c r="F13" s="478"/>
      <c r="G13" s="129" t="s">
        <v>1226</v>
      </c>
      <c r="H13" s="97">
        <f>COUNT(C17:F27)</f>
        <v>0</v>
      </c>
    </row>
    <row r="14" spans="1:8" ht="28.5" customHeight="1">
      <c r="A14" s="455" t="s">
        <v>952</v>
      </c>
      <c r="B14" s="455"/>
      <c r="C14" s="455"/>
      <c r="D14" s="455"/>
      <c r="E14" s="455"/>
      <c r="F14" s="455"/>
      <c r="G14" s="455"/>
      <c r="H14" s="455"/>
    </row>
    <row r="15" spans="1:8" ht="15">
      <c r="A15" s="509" t="s">
        <v>951</v>
      </c>
      <c r="B15" s="509"/>
      <c r="C15" s="509"/>
      <c r="D15" s="509"/>
      <c r="E15" s="509"/>
      <c r="F15" s="509"/>
      <c r="G15" s="509"/>
      <c r="H15" s="509"/>
    </row>
    <row r="16" spans="1:8" ht="15">
      <c r="A16" s="167" t="s">
        <v>189</v>
      </c>
      <c r="B16" s="167" t="s">
        <v>1189</v>
      </c>
      <c r="C16" s="340">
        <v>1</v>
      </c>
      <c r="D16" s="340">
        <v>2</v>
      </c>
      <c r="E16" s="340">
        <v>3</v>
      </c>
      <c r="F16" s="340">
        <v>4</v>
      </c>
      <c r="G16" s="167" t="s">
        <v>188</v>
      </c>
      <c r="H16" s="167" t="s">
        <v>99</v>
      </c>
    </row>
    <row r="17" spans="1:8" ht="15">
      <c r="A17" s="248" t="s">
        <v>1607</v>
      </c>
      <c r="B17" s="249" t="s">
        <v>899</v>
      </c>
      <c r="C17" s="86"/>
      <c r="D17" s="86"/>
      <c r="E17" s="86"/>
      <c r="F17" s="86"/>
      <c r="G17" s="89"/>
      <c r="H17" s="89"/>
    </row>
    <row r="18" spans="1:8" ht="15">
      <c r="A18" s="248" t="s">
        <v>1608</v>
      </c>
      <c r="B18" s="249" t="s">
        <v>900</v>
      </c>
      <c r="C18" s="86"/>
      <c r="D18" s="86"/>
      <c r="E18" s="86"/>
      <c r="F18" s="86"/>
      <c r="G18" s="89"/>
      <c r="H18" s="89"/>
    </row>
    <row r="19" spans="1:8" ht="15">
      <c r="A19" s="248" t="s">
        <v>1609</v>
      </c>
      <c r="B19" s="249" t="s">
        <v>901</v>
      </c>
      <c r="C19" s="86"/>
      <c r="D19" s="86"/>
      <c r="E19" s="86"/>
      <c r="F19" s="86"/>
      <c r="G19" s="89"/>
      <c r="H19" s="89"/>
    </row>
    <row r="20" spans="1:8" ht="15">
      <c r="A20" s="248" t="s">
        <v>1610</v>
      </c>
      <c r="B20" s="249" t="s">
        <v>903</v>
      </c>
      <c r="C20" s="86"/>
      <c r="D20" s="86"/>
      <c r="E20" s="86"/>
      <c r="F20" s="86"/>
      <c r="G20" s="87"/>
      <c r="H20" s="87"/>
    </row>
    <row r="21" spans="1:8" ht="28.5">
      <c r="A21" s="248" t="s">
        <v>1611</v>
      </c>
      <c r="B21" s="249" t="s">
        <v>904</v>
      </c>
      <c r="C21" s="86"/>
      <c r="D21" s="86"/>
      <c r="E21" s="86"/>
      <c r="F21" s="86"/>
      <c r="G21" s="87"/>
      <c r="H21" s="87"/>
    </row>
    <row r="22" spans="1:8" ht="28.5">
      <c r="A22" s="248" t="s">
        <v>1612</v>
      </c>
      <c r="B22" s="249" t="s">
        <v>904</v>
      </c>
      <c r="C22" s="86"/>
      <c r="D22" s="86"/>
      <c r="E22" s="86"/>
      <c r="F22" s="86"/>
      <c r="G22" s="87"/>
      <c r="H22" s="87"/>
    </row>
    <row r="23" spans="1:8" ht="15">
      <c r="A23" s="248" t="s">
        <v>1613</v>
      </c>
      <c r="B23" s="249" t="s">
        <v>905</v>
      </c>
      <c r="C23" s="86"/>
      <c r="D23" s="86"/>
      <c r="E23" s="86"/>
      <c r="F23" s="86"/>
      <c r="G23" s="87"/>
      <c r="H23" s="87"/>
    </row>
    <row r="24" spans="1:8" ht="28.5">
      <c r="A24" s="248" t="s">
        <v>1614</v>
      </c>
      <c r="B24" s="249" t="s">
        <v>906</v>
      </c>
      <c r="C24" s="86"/>
      <c r="D24" s="86"/>
      <c r="E24" s="86"/>
      <c r="F24" s="86"/>
      <c r="G24" s="87"/>
      <c r="H24" s="87"/>
    </row>
    <row r="25" spans="1:8" ht="15">
      <c r="A25" s="248" t="s">
        <v>1615</v>
      </c>
      <c r="B25" s="249" t="s">
        <v>902</v>
      </c>
      <c r="C25" s="86"/>
      <c r="D25" s="86"/>
      <c r="E25" s="86"/>
      <c r="F25" s="86"/>
      <c r="G25" s="87"/>
      <c r="H25" s="87"/>
    </row>
    <row r="26" spans="1:8" ht="15">
      <c r="A26" s="248" t="s">
        <v>1616</v>
      </c>
      <c r="B26" s="249" t="s">
        <v>907</v>
      </c>
      <c r="C26" s="86"/>
      <c r="D26" s="86"/>
      <c r="E26" s="86"/>
      <c r="F26" s="86"/>
      <c r="G26" s="87"/>
      <c r="H26" s="87"/>
    </row>
    <row r="27" spans="1:8" ht="15">
      <c r="A27" s="248" t="s">
        <v>1617</v>
      </c>
      <c r="B27" s="249" t="s">
        <v>908</v>
      </c>
      <c r="C27" s="86"/>
      <c r="D27" s="86"/>
      <c r="E27" s="86"/>
      <c r="F27" s="86"/>
      <c r="G27" s="87"/>
      <c r="H27" s="87"/>
    </row>
    <row r="28" spans="1:8" ht="15">
      <c r="A28" s="273"/>
      <c r="B28" s="160" t="s">
        <v>471</v>
      </c>
      <c r="C28" s="98">
        <f>SUM(C17:C27)</f>
        <v>0</v>
      </c>
      <c r="D28" s="98">
        <f>SUM(D17:D27)</f>
        <v>0</v>
      </c>
      <c r="E28" s="98">
        <f>SUM(E17:E27)</f>
        <v>0</v>
      </c>
      <c r="F28" s="98">
        <f>SUM(F17:F27)</f>
        <v>0</v>
      </c>
      <c r="G28" s="99">
        <f>SUM(C28:F28)</f>
        <v>0</v>
      </c>
      <c r="H28" s="87"/>
    </row>
    <row r="29" spans="1:8" ht="15">
      <c r="A29" s="510" t="s">
        <v>1618</v>
      </c>
      <c r="B29" s="510"/>
      <c r="C29" s="510"/>
      <c r="D29" s="510"/>
      <c r="E29" s="510"/>
      <c r="F29" s="510"/>
      <c r="G29" s="510"/>
      <c r="H29" s="510"/>
    </row>
    <row r="30" spans="1:8" ht="15" customHeight="1">
      <c r="A30" s="398" t="s">
        <v>1619</v>
      </c>
      <c r="B30" s="483"/>
      <c r="C30" s="483"/>
      <c r="D30" s="483"/>
      <c r="E30" s="483"/>
      <c r="F30" s="399"/>
      <c r="G30" s="129" t="s">
        <v>1226</v>
      </c>
      <c r="H30" s="95">
        <f>COUNT(C34:F39)</f>
        <v>0</v>
      </c>
    </row>
    <row r="31" spans="1:8" ht="30" customHeight="1">
      <c r="A31" s="455" t="s">
        <v>952</v>
      </c>
      <c r="B31" s="508"/>
      <c r="C31" s="508"/>
      <c r="D31" s="508"/>
      <c r="E31" s="508"/>
      <c r="F31" s="508"/>
      <c r="G31" s="508"/>
      <c r="H31" s="508"/>
    </row>
    <row r="32" spans="1:8" ht="15" customHeight="1">
      <c r="A32" s="509" t="s">
        <v>951</v>
      </c>
      <c r="B32" s="509"/>
      <c r="C32" s="509"/>
      <c r="D32" s="509"/>
      <c r="E32" s="509"/>
      <c r="F32" s="509"/>
      <c r="G32" s="509"/>
      <c r="H32" s="509"/>
    </row>
    <row r="33" spans="1:8" ht="15">
      <c r="A33" s="167" t="s">
        <v>189</v>
      </c>
      <c r="B33" s="167" t="s">
        <v>1189</v>
      </c>
      <c r="C33" s="340">
        <v>1</v>
      </c>
      <c r="D33" s="340">
        <v>2</v>
      </c>
      <c r="E33" s="340">
        <v>3</v>
      </c>
      <c r="F33" s="340">
        <v>4</v>
      </c>
      <c r="G33" s="167" t="s">
        <v>188</v>
      </c>
      <c r="H33" s="167" t="s">
        <v>99</v>
      </c>
    </row>
    <row r="34" spans="1:8" ht="15">
      <c r="A34" s="274" t="s">
        <v>1620</v>
      </c>
      <c r="B34" s="275" t="s">
        <v>910</v>
      </c>
      <c r="C34" s="91"/>
      <c r="D34" s="91"/>
      <c r="E34" s="91"/>
      <c r="F34" s="91"/>
      <c r="G34" s="92"/>
      <c r="H34" s="90"/>
    </row>
    <row r="35" spans="1:8" ht="15">
      <c r="A35" s="274" t="s">
        <v>1621</v>
      </c>
      <c r="B35" s="275" t="s">
        <v>1434</v>
      </c>
      <c r="C35" s="91"/>
      <c r="D35" s="91"/>
      <c r="E35" s="91"/>
      <c r="F35" s="91"/>
      <c r="G35" s="92"/>
      <c r="H35" s="90"/>
    </row>
    <row r="36" spans="1:8" ht="28.5">
      <c r="A36" s="274" t="s">
        <v>1622</v>
      </c>
      <c r="B36" s="275" t="s">
        <v>575</v>
      </c>
      <c r="C36" s="91"/>
      <c r="D36" s="91"/>
      <c r="E36" s="91"/>
      <c r="F36" s="91"/>
      <c r="G36" s="92"/>
      <c r="H36" s="90"/>
    </row>
    <row r="37" spans="1:8" ht="28.5">
      <c r="A37" s="274" t="s">
        <v>1623</v>
      </c>
      <c r="B37" s="275" t="s">
        <v>577</v>
      </c>
      <c r="C37" s="91"/>
      <c r="D37" s="91"/>
      <c r="E37" s="91"/>
      <c r="F37" s="91"/>
      <c r="G37" s="92"/>
      <c r="H37" s="92"/>
    </row>
    <row r="38" spans="1:8" ht="28.5">
      <c r="A38" s="274" t="s">
        <v>1624</v>
      </c>
      <c r="B38" s="275" t="s">
        <v>578</v>
      </c>
      <c r="C38" s="91"/>
      <c r="D38" s="91"/>
      <c r="E38" s="91"/>
      <c r="F38" s="91"/>
      <c r="G38" s="92"/>
      <c r="H38" s="92"/>
    </row>
    <row r="39" spans="1:8" ht="28.5">
      <c r="A39" s="274" t="s">
        <v>1625</v>
      </c>
      <c r="B39" s="275" t="s">
        <v>580</v>
      </c>
      <c r="C39" s="91"/>
      <c r="D39" s="91"/>
      <c r="E39" s="91"/>
      <c r="F39" s="91"/>
      <c r="G39" s="92"/>
      <c r="H39" s="92"/>
    </row>
    <row r="40" spans="1:8" ht="15">
      <c r="A40" s="94"/>
      <c r="B40" s="276" t="s">
        <v>471</v>
      </c>
      <c r="C40" s="277">
        <f>SUM(C34:C39)</f>
        <v>0</v>
      </c>
      <c r="D40" s="277">
        <f>SUM(D34:D39)</f>
        <v>0</v>
      </c>
      <c r="E40" s="277">
        <f>SUM(E34:E39)</f>
        <v>0</v>
      </c>
      <c r="F40" s="277">
        <f>SUM(F34:F39)</f>
        <v>0</v>
      </c>
      <c r="G40" s="200">
        <f>SUM(C40:F40)</f>
        <v>0</v>
      </c>
      <c r="H40" s="55"/>
    </row>
    <row r="41" spans="1:8" ht="15" customHeight="1">
      <c r="A41" s="398" t="s">
        <v>1626</v>
      </c>
      <c r="B41" s="483"/>
      <c r="C41" s="483"/>
      <c r="D41" s="483"/>
      <c r="E41" s="483"/>
      <c r="F41" s="399"/>
      <c r="G41" s="129" t="s">
        <v>1226</v>
      </c>
      <c r="H41" s="95">
        <f>COUNT(C45:F50)</f>
        <v>0</v>
      </c>
    </row>
    <row r="42" spans="1:8" ht="33" customHeight="1">
      <c r="A42" s="455" t="s">
        <v>952</v>
      </c>
      <c r="B42" s="508"/>
      <c r="C42" s="508"/>
      <c r="D42" s="508"/>
      <c r="E42" s="508"/>
      <c r="F42" s="508"/>
      <c r="G42" s="508"/>
      <c r="H42" s="508"/>
    </row>
    <row r="43" spans="1:8" ht="15" customHeight="1">
      <c r="A43" s="509" t="s">
        <v>951</v>
      </c>
      <c r="B43" s="509"/>
      <c r="C43" s="509"/>
      <c r="D43" s="509"/>
      <c r="E43" s="509"/>
      <c r="F43" s="509"/>
      <c r="G43" s="509"/>
      <c r="H43" s="509"/>
    </row>
    <row r="44" spans="1:8" ht="15">
      <c r="A44" s="167" t="s">
        <v>189</v>
      </c>
      <c r="B44" s="167" t="s">
        <v>1189</v>
      </c>
      <c r="C44" s="340">
        <v>1</v>
      </c>
      <c r="D44" s="340">
        <v>2</v>
      </c>
      <c r="E44" s="340">
        <v>3</v>
      </c>
      <c r="F44" s="340">
        <v>4</v>
      </c>
      <c r="G44" s="167" t="s">
        <v>188</v>
      </c>
      <c r="H44" s="167" t="s">
        <v>99</v>
      </c>
    </row>
    <row r="45" spans="1:8" ht="15">
      <c r="A45" s="274" t="s">
        <v>1627</v>
      </c>
      <c r="B45" s="249" t="s">
        <v>911</v>
      </c>
      <c r="C45" s="86"/>
      <c r="D45" s="86"/>
      <c r="E45" s="86"/>
      <c r="F45" s="86"/>
      <c r="G45" s="90"/>
      <c r="H45" s="90"/>
    </row>
    <row r="46" spans="1:8" ht="15">
      <c r="A46" s="274" t="s">
        <v>1628</v>
      </c>
      <c r="B46" s="249" t="s">
        <v>752</v>
      </c>
      <c r="C46" s="86"/>
      <c r="D46" s="86"/>
      <c r="E46" s="86"/>
      <c r="F46" s="86"/>
      <c r="G46" s="90"/>
      <c r="H46" s="90"/>
    </row>
    <row r="47" spans="1:8" ht="15">
      <c r="A47" s="274" t="s">
        <v>1629</v>
      </c>
      <c r="B47" s="249" t="s">
        <v>753</v>
      </c>
      <c r="C47" s="86"/>
      <c r="D47" s="86"/>
      <c r="E47" s="86"/>
      <c r="F47" s="86"/>
      <c r="G47" s="90"/>
      <c r="H47" s="90"/>
    </row>
    <row r="48" spans="1:8" ht="15">
      <c r="A48" s="274" t="s">
        <v>1630</v>
      </c>
      <c r="B48" s="249" t="s">
        <v>576</v>
      </c>
      <c r="C48" s="86"/>
      <c r="D48" s="86"/>
      <c r="E48" s="86"/>
      <c r="F48" s="86"/>
      <c r="G48" s="90"/>
      <c r="H48" s="90"/>
    </row>
    <row r="49" spans="1:8" ht="15">
      <c r="A49" s="274" t="s">
        <v>1631</v>
      </c>
      <c r="B49" s="249" t="s">
        <v>1428</v>
      </c>
      <c r="C49" s="86"/>
      <c r="D49" s="86"/>
      <c r="E49" s="86"/>
      <c r="F49" s="86"/>
      <c r="G49" s="90"/>
      <c r="H49" s="90"/>
    </row>
    <row r="50" spans="1:8" ht="28.5">
      <c r="A50" s="274" t="s">
        <v>1632</v>
      </c>
      <c r="B50" s="249" t="s">
        <v>579</v>
      </c>
      <c r="C50" s="86"/>
      <c r="D50" s="86"/>
      <c r="E50" s="86"/>
      <c r="F50" s="86"/>
      <c r="G50" s="90"/>
      <c r="H50" s="90"/>
    </row>
    <row r="51" spans="1:8" ht="15" customHeight="1">
      <c r="A51" s="94"/>
      <c r="B51" s="68" t="s">
        <v>471</v>
      </c>
      <c r="C51" s="85">
        <f>SUM(C45:C50)</f>
        <v>0</v>
      </c>
      <c r="D51" s="85">
        <f>SUM(D45:D50)</f>
        <v>0</v>
      </c>
      <c r="E51" s="85">
        <f>SUM(E45:E50)</f>
        <v>0</v>
      </c>
      <c r="F51" s="85">
        <f>SUM(F45:F50)</f>
        <v>0</v>
      </c>
      <c r="G51" s="100">
        <f>SUM(C51:F51)</f>
        <v>0</v>
      </c>
      <c r="H51" s="92"/>
    </row>
    <row r="52" spans="1:8" ht="15" customHeight="1">
      <c r="A52" s="398" t="s">
        <v>1633</v>
      </c>
      <c r="B52" s="483"/>
      <c r="C52" s="483"/>
      <c r="D52" s="483"/>
      <c r="E52" s="483"/>
      <c r="F52" s="399"/>
      <c r="G52" s="129" t="s">
        <v>1226</v>
      </c>
      <c r="H52" s="95">
        <f>COUNT(C56:F59)</f>
        <v>0</v>
      </c>
    </row>
    <row r="53" spans="1:8" ht="33" customHeight="1">
      <c r="A53" s="455" t="s">
        <v>952</v>
      </c>
      <c r="B53" s="508"/>
      <c r="C53" s="508"/>
      <c r="D53" s="508"/>
      <c r="E53" s="508"/>
      <c r="F53" s="508"/>
      <c r="G53" s="508"/>
      <c r="H53" s="508"/>
    </row>
    <row r="54" spans="1:8" ht="32.25" customHeight="1">
      <c r="A54" s="509" t="s">
        <v>951</v>
      </c>
      <c r="B54" s="509"/>
      <c r="C54" s="509"/>
      <c r="D54" s="509"/>
      <c r="E54" s="509"/>
      <c r="F54" s="509"/>
      <c r="G54" s="509"/>
      <c r="H54" s="509"/>
    </row>
    <row r="55" spans="1:8" ht="15">
      <c r="A55" s="167" t="s">
        <v>189</v>
      </c>
      <c r="B55" s="167" t="s">
        <v>1189</v>
      </c>
      <c r="C55" s="340">
        <v>1</v>
      </c>
      <c r="D55" s="340">
        <v>2</v>
      </c>
      <c r="E55" s="340">
        <v>3</v>
      </c>
      <c r="F55" s="340">
        <v>4</v>
      </c>
      <c r="G55" s="167" t="s">
        <v>188</v>
      </c>
      <c r="H55" s="167" t="s">
        <v>99</v>
      </c>
    </row>
    <row r="56" spans="1:8" ht="28.5">
      <c r="A56" s="274" t="s">
        <v>1634</v>
      </c>
      <c r="B56" s="249" t="s">
        <v>913</v>
      </c>
      <c r="C56" s="86"/>
      <c r="D56" s="86"/>
      <c r="E56" s="86"/>
      <c r="F56" s="86"/>
      <c r="G56" s="90"/>
      <c r="H56" s="90"/>
    </row>
    <row r="57" spans="1:8" ht="28.5">
      <c r="A57" s="274" t="s">
        <v>1635</v>
      </c>
      <c r="B57" s="249" t="s">
        <v>914</v>
      </c>
      <c r="C57" s="86"/>
      <c r="D57" s="86"/>
      <c r="E57" s="86"/>
      <c r="F57" s="86"/>
      <c r="G57" s="90"/>
      <c r="H57" s="90"/>
    </row>
    <row r="58" spans="1:8" ht="28.5">
      <c r="A58" s="175" t="s">
        <v>1636</v>
      </c>
      <c r="B58" s="249" t="s">
        <v>1435</v>
      </c>
      <c r="C58" s="86"/>
      <c r="D58" s="86"/>
      <c r="E58" s="86"/>
      <c r="F58" s="86"/>
      <c r="G58" s="90"/>
      <c r="H58" s="90"/>
    </row>
    <row r="59" spans="1:8" ht="28.5">
      <c r="A59" s="274" t="s">
        <v>1637</v>
      </c>
      <c r="B59" s="249" t="s">
        <v>912</v>
      </c>
      <c r="C59" s="86"/>
      <c r="D59" s="86"/>
      <c r="E59" s="86"/>
      <c r="F59" s="86"/>
      <c r="G59" s="82"/>
      <c r="H59" s="82"/>
    </row>
    <row r="60" spans="1:8" ht="14.25">
      <c r="A60" s="170"/>
      <c r="B60" s="170" t="s">
        <v>471</v>
      </c>
      <c r="C60" s="85">
        <f>SUM(C56:C59)</f>
        <v>0</v>
      </c>
      <c r="D60" s="85">
        <f>SUM(D56:D59)</f>
        <v>0</v>
      </c>
      <c r="E60" s="85">
        <f>SUM(E56:E59)</f>
        <v>0</v>
      </c>
      <c r="F60" s="85">
        <f>SUM(F56:F59)</f>
        <v>0</v>
      </c>
      <c r="G60" s="85">
        <f>SUM(C60:F60)</f>
        <v>0</v>
      </c>
      <c r="H60" s="53"/>
    </row>
  </sheetData>
  <sheetProtection password="CC59" sheet="1"/>
  <mergeCells count="19">
    <mergeCell ref="A1:H1"/>
    <mergeCell ref="A31:H31"/>
    <mergeCell ref="A42:H42"/>
    <mergeCell ref="A43:H43"/>
    <mergeCell ref="A3:F3"/>
    <mergeCell ref="A13:F13"/>
    <mergeCell ref="A30:F30"/>
    <mergeCell ref="A4:H4"/>
    <mergeCell ref="A2:H2"/>
    <mergeCell ref="A5:F5"/>
    <mergeCell ref="G5:H5"/>
    <mergeCell ref="A53:H53"/>
    <mergeCell ref="A41:F41"/>
    <mergeCell ref="A54:H54"/>
    <mergeCell ref="A52:F52"/>
    <mergeCell ref="A14:H14"/>
    <mergeCell ref="A15:H15"/>
    <mergeCell ref="A29:H29"/>
    <mergeCell ref="A32:H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V148"/>
  <sheetViews>
    <sheetView rightToLeft="1" view="pageLayout" workbookViewId="0" topLeftCell="L106">
      <selection activeCell="M6" sqref="M6"/>
    </sheetView>
  </sheetViews>
  <sheetFormatPr defaultColWidth="9.140625" defaultRowHeight="15"/>
  <cols>
    <col min="1" max="1" width="6.7109375" style="156" customWidth="1"/>
    <col min="2" max="2" width="31.28125" style="156" customWidth="1"/>
    <col min="3" max="12" width="9.00390625" style="156" customWidth="1"/>
    <col min="13" max="13" width="15.140625" style="156" customWidth="1"/>
    <col min="14" max="14" width="7.28125" style="156" customWidth="1"/>
    <col min="15" max="15" width="5.421875" style="156" customWidth="1"/>
    <col min="16" max="16" width="10.7109375" style="156" customWidth="1"/>
    <col min="17" max="17" width="7.421875" style="156" customWidth="1"/>
    <col min="18" max="20" width="9.00390625" style="156" customWidth="1"/>
    <col min="21" max="21" width="17.421875" style="156" customWidth="1"/>
    <col min="22" max="16384" width="9.00390625" style="156" customWidth="1"/>
  </cols>
  <sheetData>
    <row r="1" spans="1:21" ht="23.25">
      <c r="A1" s="525" t="s">
        <v>657</v>
      </c>
      <c r="B1" s="525"/>
      <c r="C1" s="525"/>
      <c r="D1" s="525"/>
      <c r="E1" s="525"/>
      <c r="F1" s="525"/>
      <c r="G1" s="525"/>
      <c r="H1" s="525"/>
      <c r="I1" s="525"/>
      <c r="J1" s="525"/>
      <c r="L1" s="525" t="s">
        <v>98</v>
      </c>
      <c r="M1" s="525"/>
      <c r="N1" s="525"/>
      <c r="O1" s="525"/>
      <c r="P1" s="525"/>
      <c r="Q1" s="525"/>
      <c r="R1" s="525"/>
      <c r="S1" s="525"/>
      <c r="T1" s="525"/>
      <c r="U1" s="525"/>
    </row>
    <row r="2" spans="1:21" ht="26.25" customHeight="1">
      <c r="A2" s="529" t="s">
        <v>658</v>
      </c>
      <c r="B2" s="529"/>
      <c r="C2" s="529"/>
      <c r="D2" s="529"/>
      <c r="E2" s="529"/>
      <c r="F2" s="529"/>
      <c r="G2" s="529"/>
      <c r="H2" s="529"/>
      <c r="I2" s="529"/>
      <c r="J2" s="529"/>
      <c r="L2" s="532" t="s">
        <v>1379</v>
      </c>
      <c r="M2" s="533"/>
      <c r="N2" s="533"/>
      <c r="O2" s="533"/>
      <c r="P2" s="533"/>
      <c r="Q2" s="533"/>
      <c r="R2" s="533"/>
      <c r="S2" s="533"/>
      <c r="T2" s="533"/>
      <c r="U2" s="534"/>
    </row>
    <row r="3" spans="1:21" ht="14.25" customHeight="1">
      <c r="A3" s="530" t="s">
        <v>659</v>
      </c>
      <c r="B3" s="531" t="s">
        <v>595</v>
      </c>
      <c r="C3" s="531" t="s">
        <v>596</v>
      </c>
      <c r="D3" s="531" t="s">
        <v>660</v>
      </c>
      <c r="E3" s="531" t="s">
        <v>661</v>
      </c>
      <c r="F3" s="535" t="s">
        <v>662</v>
      </c>
      <c r="G3" s="535"/>
      <c r="H3" s="535"/>
      <c r="I3" s="535"/>
      <c r="J3" s="536" t="s">
        <v>663</v>
      </c>
      <c r="L3" s="278" t="s">
        <v>659</v>
      </c>
      <c r="M3" s="515" t="s">
        <v>595</v>
      </c>
      <c r="N3" s="515" t="s">
        <v>596</v>
      </c>
      <c r="O3" s="515" t="s">
        <v>660</v>
      </c>
      <c r="P3" s="515" t="s">
        <v>661</v>
      </c>
      <c r="Q3" s="537" t="s">
        <v>662</v>
      </c>
      <c r="R3" s="538"/>
      <c r="S3" s="538"/>
      <c r="T3" s="539"/>
      <c r="U3" s="343" t="s">
        <v>663</v>
      </c>
    </row>
    <row r="4" spans="1:21" ht="30">
      <c r="A4" s="530"/>
      <c r="B4" s="531"/>
      <c r="C4" s="531"/>
      <c r="D4" s="531"/>
      <c r="E4" s="531"/>
      <c r="F4" s="71" t="s">
        <v>664</v>
      </c>
      <c r="G4" s="72" t="s">
        <v>665</v>
      </c>
      <c r="H4" s="73" t="s">
        <v>666</v>
      </c>
      <c r="I4" s="74" t="s">
        <v>667</v>
      </c>
      <c r="J4" s="536"/>
      <c r="L4" s="280"/>
      <c r="M4" s="516"/>
      <c r="N4" s="516"/>
      <c r="O4" s="516"/>
      <c r="P4" s="516"/>
      <c r="Q4" s="347" t="s">
        <v>664</v>
      </c>
      <c r="R4" s="350" t="s">
        <v>665</v>
      </c>
      <c r="S4" s="345" t="s">
        <v>666</v>
      </c>
      <c r="T4" s="346" t="s">
        <v>667</v>
      </c>
      <c r="U4" s="343"/>
    </row>
    <row r="5" spans="1:21" ht="72.75" customHeight="1">
      <c r="A5" s="530"/>
      <c r="B5" s="531"/>
      <c r="C5" s="531"/>
      <c r="D5" s="531"/>
      <c r="E5" s="531"/>
      <c r="F5" s="71" t="s">
        <v>668</v>
      </c>
      <c r="G5" s="72" t="s">
        <v>669</v>
      </c>
      <c r="H5" s="73" t="s">
        <v>670</v>
      </c>
      <c r="I5" s="74" t="s">
        <v>671</v>
      </c>
      <c r="J5" s="536"/>
      <c r="L5" s="281"/>
      <c r="M5" s="517"/>
      <c r="N5" s="517"/>
      <c r="O5" s="517"/>
      <c r="P5" s="517"/>
      <c r="Q5" s="347" t="s">
        <v>668</v>
      </c>
      <c r="R5" s="350" t="s">
        <v>669</v>
      </c>
      <c r="S5" s="345" t="s">
        <v>670</v>
      </c>
      <c r="T5" s="346" t="s">
        <v>671</v>
      </c>
      <c r="U5" s="343"/>
    </row>
    <row r="6" spans="1:21" ht="31.5">
      <c r="A6" s="282"/>
      <c r="B6" s="283"/>
      <c r="C6" s="284"/>
      <c r="D6" s="283"/>
      <c r="E6" s="283"/>
      <c r="F6" s="71"/>
      <c r="G6" s="72"/>
      <c r="H6" s="73"/>
      <c r="I6" s="74"/>
      <c r="J6" s="279"/>
      <c r="L6" s="59" t="s">
        <v>1378</v>
      </c>
      <c r="M6" s="60" t="s">
        <v>808</v>
      </c>
      <c r="N6" s="40">
        <f>'ساختار فيزيكي و شرايط بخش زايما'!C12</f>
        <v>0</v>
      </c>
      <c r="O6" s="61">
        <f>'ساختار فيزيكي و شرايط بخش زايما'!D5</f>
        <v>0</v>
      </c>
      <c r="P6" s="61" t="e">
        <f aca="true" t="shared" si="0" ref="P6:P12">(N6/O6)*100</f>
        <v>#DIV/0!</v>
      </c>
      <c r="Q6" s="347" t="e">
        <f>IF(P6&lt;=25,"yes","-")</f>
        <v>#DIV/0!</v>
      </c>
      <c r="R6" s="350" t="e">
        <f>IF(P6&gt;=26,IF(P6&lt;=51,"yes","-"),"-")</f>
        <v>#DIV/0!</v>
      </c>
      <c r="S6" s="345" t="e">
        <f>IF(P6&gt;=51,IF(P6&lt;=75,"yes","-"),"-")</f>
        <v>#DIV/0!</v>
      </c>
      <c r="T6" s="346" t="e">
        <f>IF(P6&gt;=76,"yes","-")</f>
        <v>#DIV/0!</v>
      </c>
      <c r="U6" s="343"/>
    </row>
    <row r="7" spans="1:21" ht="31.5">
      <c r="A7" s="78" t="s">
        <v>672</v>
      </c>
      <c r="B7" s="191" t="s">
        <v>673</v>
      </c>
      <c r="C7" s="285"/>
      <c r="D7" s="191"/>
      <c r="E7" s="191"/>
      <c r="F7" s="191"/>
      <c r="G7" s="191"/>
      <c r="H7" s="191"/>
      <c r="I7" s="191"/>
      <c r="J7" s="191"/>
      <c r="L7" s="59" t="s">
        <v>672</v>
      </c>
      <c r="M7" s="60" t="s">
        <v>673</v>
      </c>
      <c r="N7" s="62">
        <f>'ساختار فيزيكي و شرايط بخش زايما'!C21</f>
        <v>0</v>
      </c>
      <c r="O7" s="63">
        <f>'ساختار فيزيكي و شرايط بخش زايما'!D13</f>
        <v>0</v>
      </c>
      <c r="P7" s="63" t="e">
        <f t="shared" si="0"/>
        <v>#DIV/0!</v>
      </c>
      <c r="Q7" s="347" t="e">
        <f aca="true" t="shared" si="1" ref="Q7:Q12">IF(P7&lt;=25,"yes","-")</f>
        <v>#DIV/0!</v>
      </c>
      <c r="R7" s="350" t="e">
        <f aca="true" t="shared" si="2" ref="R7:R12">IF(P7&gt;=26,IF(P7&lt;=51,"yes","-"),"-")</f>
        <v>#DIV/0!</v>
      </c>
      <c r="S7" s="345" t="e">
        <f aca="true" t="shared" si="3" ref="S7:S12">IF(P7&gt;=51,IF(P7&lt;=75,"yes","-"),"-")</f>
        <v>#DIV/0!</v>
      </c>
      <c r="T7" s="346" t="e">
        <f aca="true" t="shared" si="4" ref="T7:T12">IF(P7&gt;=76,"yes","-")</f>
        <v>#DIV/0!</v>
      </c>
      <c r="U7" s="343"/>
    </row>
    <row r="8" spans="1:21" ht="31.5">
      <c r="A8" s="286" t="s">
        <v>674</v>
      </c>
      <c r="B8" s="191" t="s">
        <v>675</v>
      </c>
      <c r="C8" s="285"/>
      <c r="D8" s="191"/>
      <c r="E8" s="191"/>
      <c r="F8" s="191"/>
      <c r="G8" s="191"/>
      <c r="H8" s="191"/>
      <c r="I8" s="191"/>
      <c r="J8" s="191"/>
      <c r="L8" s="64" t="s">
        <v>674</v>
      </c>
      <c r="M8" s="60" t="s">
        <v>675</v>
      </c>
      <c r="N8" s="62">
        <f>'ساختار فيزيكي و شرايط بخش زايما'!C33</f>
        <v>0</v>
      </c>
      <c r="O8" s="63">
        <f>'ساختار فيزيكي و شرايط بخش زايما'!D22</f>
        <v>0</v>
      </c>
      <c r="P8" s="63" t="e">
        <f t="shared" si="0"/>
        <v>#DIV/0!</v>
      </c>
      <c r="Q8" s="347" t="e">
        <f t="shared" si="1"/>
        <v>#DIV/0!</v>
      </c>
      <c r="R8" s="350" t="e">
        <f t="shared" si="2"/>
        <v>#DIV/0!</v>
      </c>
      <c r="S8" s="345" t="e">
        <f t="shared" si="3"/>
        <v>#DIV/0!</v>
      </c>
      <c r="T8" s="346" t="e">
        <f t="shared" si="4"/>
        <v>#DIV/0!</v>
      </c>
      <c r="U8" s="343"/>
    </row>
    <row r="9" spans="1:21" ht="31.5">
      <c r="A9" s="78" t="s">
        <v>676</v>
      </c>
      <c r="B9" s="191" t="s">
        <v>677</v>
      </c>
      <c r="C9" s="285"/>
      <c r="D9" s="191"/>
      <c r="E9" s="191"/>
      <c r="F9" s="191"/>
      <c r="G9" s="191"/>
      <c r="H9" s="191"/>
      <c r="I9" s="191"/>
      <c r="J9" s="191"/>
      <c r="L9" s="59" t="s">
        <v>676</v>
      </c>
      <c r="M9" s="60" t="s">
        <v>677</v>
      </c>
      <c r="N9" s="62">
        <f>'ساختار فيزيكي و شرايط بخش زايما'!C70</f>
        <v>0</v>
      </c>
      <c r="O9" s="63">
        <f>'ساختار فيزيكي و شرايط بخش زايما'!D34</f>
        <v>0</v>
      </c>
      <c r="P9" s="63" t="e">
        <f t="shared" si="0"/>
        <v>#DIV/0!</v>
      </c>
      <c r="Q9" s="347" t="e">
        <f t="shared" si="1"/>
        <v>#DIV/0!</v>
      </c>
      <c r="R9" s="350" t="e">
        <f t="shared" si="2"/>
        <v>#DIV/0!</v>
      </c>
      <c r="S9" s="345" t="e">
        <f t="shared" si="3"/>
        <v>#DIV/0!</v>
      </c>
      <c r="T9" s="346" t="e">
        <f t="shared" si="4"/>
        <v>#DIV/0!</v>
      </c>
      <c r="U9" s="343"/>
    </row>
    <row r="10" spans="1:21" ht="31.5">
      <c r="A10" s="286" t="s">
        <v>678</v>
      </c>
      <c r="B10" s="191" t="s">
        <v>679</v>
      </c>
      <c r="C10" s="285"/>
      <c r="D10" s="191"/>
      <c r="E10" s="191"/>
      <c r="F10" s="191"/>
      <c r="G10" s="191"/>
      <c r="H10" s="191"/>
      <c r="I10" s="191"/>
      <c r="J10" s="191"/>
      <c r="L10" s="64" t="s">
        <v>678</v>
      </c>
      <c r="M10" s="60" t="s">
        <v>679</v>
      </c>
      <c r="N10" s="62">
        <f>'ساختار فيزيكي و شرايط بخش زايما'!C89</f>
        <v>0</v>
      </c>
      <c r="O10" s="63">
        <f>'ساختار فيزيكي و شرايط بخش زايما'!D71</f>
        <v>0</v>
      </c>
      <c r="P10" s="63" t="e">
        <f t="shared" si="0"/>
        <v>#DIV/0!</v>
      </c>
      <c r="Q10" s="347" t="e">
        <f t="shared" si="1"/>
        <v>#DIV/0!</v>
      </c>
      <c r="R10" s="350" t="e">
        <f t="shared" si="2"/>
        <v>#DIV/0!</v>
      </c>
      <c r="S10" s="345" t="e">
        <f t="shared" si="3"/>
        <v>#DIV/0!</v>
      </c>
      <c r="T10" s="346" t="e">
        <f t="shared" si="4"/>
        <v>#DIV/0!</v>
      </c>
      <c r="U10" s="343"/>
    </row>
    <row r="11" spans="1:21" ht="31.5">
      <c r="A11" s="78" t="s">
        <v>680</v>
      </c>
      <c r="B11" s="191" t="s">
        <v>681</v>
      </c>
      <c r="C11" s="285"/>
      <c r="D11" s="191"/>
      <c r="E11" s="191"/>
      <c r="F11" s="191"/>
      <c r="G11" s="191"/>
      <c r="H11" s="191"/>
      <c r="I11" s="191"/>
      <c r="J11" s="191"/>
      <c r="L11" s="59" t="s">
        <v>680</v>
      </c>
      <c r="M11" s="60" t="s">
        <v>681</v>
      </c>
      <c r="N11" s="62">
        <f>'ساختار فيزيكي و شرايط بخش زايما'!C97</f>
        <v>0</v>
      </c>
      <c r="O11" s="63">
        <f>'ساختار فيزيكي و شرايط بخش زايما'!D90</f>
        <v>0</v>
      </c>
      <c r="P11" s="63" t="e">
        <f t="shared" si="0"/>
        <v>#DIV/0!</v>
      </c>
      <c r="Q11" s="347" t="e">
        <f t="shared" si="1"/>
        <v>#DIV/0!</v>
      </c>
      <c r="R11" s="350" t="e">
        <f t="shared" si="2"/>
        <v>#DIV/0!</v>
      </c>
      <c r="S11" s="345" t="e">
        <f t="shared" si="3"/>
        <v>#DIV/0!</v>
      </c>
      <c r="T11" s="346" t="e">
        <f t="shared" si="4"/>
        <v>#DIV/0!</v>
      </c>
      <c r="U11" s="343"/>
    </row>
    <row r="12" spans="1:21" ht="30.75" customHeight="1">
      <c r="A12" s="287"/>
      <c r="B12" s="60" t="s">
        <v>682</v>
      </c>
      <c r="C12" s="288"/>
      <c r="D12" s="60"/>
      <c r="E12" s="60"/>
      <c r="F12" s="60"/>
      <c r="G12" s="60"/>
      <c r="H12" s="60"/>
      <c r="I12" s="60"/>
      <c r="J12" s="60"/>
      <c r="L12" s="59">
        <v>2.1</v>
      </c>
      <c r="M12" s="65" t="s">
        <v>1380</v>
      </c>
      <c r="N12" s="61">
        <f>SUM(N6:N11)</f>
        <v>0</v>
      </c>
      <c r="O12" s="61">
        <f>SUM(O6:O11)</f>
        <v>0</v>
      </c>
      <c r="P12" s="61" t="e">
        <f t="shared" si="0"/>
        <v>#DIV/0!</v>
      </c>
      <c r="Q12" s="347" t="e">
        <f t="shared" si="1"/>
        <v>#DIV/0!</v>
      </c>
      <c r="R12" s="350" t="e">
        <f t="shared" si="2"/>
        <v>#DIV/0!</v>
      </c>
      <c r="S12" s="345" t="e">
        <f t="shared" si="3"/>
        <v>#DIV/0!</v>
      </c>
      <c r="T12" s="346" t="e">
        <f t="shared" si="4"/>
        <v>#DIV/0!</v>
      </c>
      <c r="U12" s="343"/>
    </row>
    <row r="13" spans="1:21" ht="30.75" customHeight="1">
      <c r="A13" s="289"/>
      <c r="B13" s="290"/>
      <c r="C13" s="290"/>
      <c r="D13" s="290"/>
      <c r="E13" s="290"/>
      <c r="F13" s="290"/>
      <c r="G13" s="290"/>
      <c r="H13" s="290"/>
      <c r="I13" s="290"/>
      <c r="J13" s="291"/>
      <c r="L13" s="292"/>
      <c r="M13" s="293"/>
      <c r="N13" s="294"/>
      <c r="O13" s="294"/>
      <c r="P13" s="294"/>
      <c r="Q13" s="294"/>
      <c r="R13" s="294"/>
      <c r="S13" s="294"/>
      <c r="T13" s="294"/>
      <c r="U13" s="294"/>
    </row>
    <row r="14" spans="1:21" ht="30.75" customHeight="1">
      <c r="A14" s="289"/>
      <c r="B14" s="290"/>
      <c r="C14" s="290"/>
      <c r="D14" s="290"/>
      <c r="E14" s="290"/>
      <c r="F14" s="290"/>
      <c r="G14" s="290"/>
      <c r="H14" s="290"/>
      <c r="I14" s="290"/>
      <c r="J14" s="291"/>
      <c r="L14" s="292"/>
      <c r="M14" s="293"/>
      <c r="N14" s="294"/>
      <c r="O14" s="294"/>
      <c r="P14" s="294"/>
      <c r="Q14" s="294"/>
      <c r="R14" s="294"/>
      <c r="S14" s="294"/>
      <c r="T14" s="294"/>
      <c r="U14" s="294"/>
    </row>
    <row r="15" spans="1:21" ht="30.75" customHeight="1">
      <c r="A15" s="289"/>
      <c r="B15" s="290"/>
      <c r="C15" s="290"/>
      <c r="D15" s="290"/>
      <c r="E15" s="290"/>
      <c r="F15" s="290"/>
      <c r="G15" s="290"/>
      <c r="H15" s="290"/>
      <c r="I15" s="290"/>
      <c r="J15" s="291"/>
      <c r="L15" s="292"/>
      <c r="M15" s="293"/>
      <c r="N15" s="294"/>
      <c r="O15" s="294"/>
      <c r="P15" s="294"/>
      <c r="Q15" s="294"/>
      <c r="R15" s="294"/>
      <c r="S15" s="294"/>
      <c r="T15" s="294"/>
      <c r="U15" s="294"/>
    </row>
    <row r="16" spans="1:21" ht="28.5" customHeight="1">
      <c r="A16" s="546" t="s">
        <v>683</v>
      </c>
      <c r="B16" s="547"/>
      <c r="C16" s="547"/>
      <c r="D16" s="547"/>
      <c r="E16" s="547"/>
      <c r="F16" s="547"/>
      <c r="G16" s="547"/>
      <c r="H16" s="547"/>
      <c r="I16" s="547"/>
      <c r="J16" s="548"/>
      <c r="L16" s="543" t="s">
        <v>683</v>
      </c>
      <c r="M16" s="544"/>
      <c r="N16" s="544"/>
      <c r="O16" s="544"/>
      <c r="P16" s="544"/>
      <c r="Q16" s="544"/>
      <c r="R16" s="544"/>
      <c r="S16" s="544"/>
      <c r="T16" s="544"/>
      <c r="U16" s="545"/>
    </row>
    <row r="17" spans="1:21" ht="14.25" customHeight="1">
      <c r="A17" s="512" t="s">
        <v>659</v>
      </c>
      <c r="B17" s="531" t="s">
        <v>595</v>
      </c>
      <c r="C17" s="573" t="s">
        <v>596</v>
      </c>
      <c r="D17" s="531" t="s">
        <v>660</v>
      </c>
      <c r="E17" s="531" t="s">
        <v>661</v>
      </c>
      <c r="F17" s="535" t="s">
        <v>662</v>
      </c>
      <c r="G17" s="535"/>
      <c r="H17" s="535"/>
      <c r="I17" s="535"/>
      <c r="J17" s="536" t="s">
        <v>663</v>
      </c>
      <c r="L17" s="512" t="s">
        <v>659</v>
      </c>
      <c r="M17" s="515" t="s">
        <v>595</v>
      </c>
      <c r="N17" s="515" t="s">
        <v>596</v>
      </c>
      <c r="O17" s="515" t="s">
        <v>660</v>
      </c>
      <c r="P17" s="515" t="s">
        <v>661</v>
      </c>
      <c r="Q17" s="342" t="s">
        <v>662</v>
      </c>
      <c r="R17" s="342"/>
      <c r="S17" s="342"/>
      <c r="T17" s="342"/>
      <c r="U17" s="518" t="s">
        <v>663</v>
      </c>
    </row>
    <row r="18" spans="1:21" ht="30">
      <c r="A18" s="513"/>
      <c r="B18" s="531"/>
      <c r="C18" s="573"/>
      <c r="D18" s="531"/>
      <c r="E18" s="531"/>
      <c r="F18" s="71" t="s">
        <v>664</v>
      </c>
      <c r="G18" s="72" t="s">
        <v>665</v>
      </c>
      <c r="H18" s="73" t="s">
        <v>666</v>
      </c>
      <c r="I18" s="74" t="s">
        <v>667</v>
      </c>
      <c r="J18" s="536"/>
      <c r="L18" s="513"/>
      <c r="M18" s="516"/>
      <c r="N18" s="516"/>
      <c r="O18" s="516"/>
      <c r="P18" s="516"/>
      <c r="Q18" s="347" t="s">
        <v>664</v>
      </c>
      <c r="R18" s="350" t="s">
        <v>665</v>
      </c>
      <c r="S18" s="345" t="s">
        <v>666</v>
      </c>
      <c r="T18" s="346" t="s">
        <v>667</v>
      </c>
      <c r="U18" s="519"/>
    </row>
    <row r="19" spans="1:21" ht="45" customHeight="1">
      <c r="A19" s="513"/>
      <c r="B19" s="531"/>
      <c r="C19" s="573"/>
      <c r="D19" s="531"/>
      <c r="E19" s="531"/>
      <c r="F19" s="71" t="s">
        <v>668</v>
      </c>
      <c r="G19" s="72" t="s">
        <v>669</v>
      </c>
      <c r="H19" s="73" t="s">
        <v>670</v>
      </c>
      <c r="I19" s="74" t="s">
        <v>671</v>
      </c>
      <c r="J19" s="536"/>
      <c r="L19" s="514"/>
      <c r="M19" s="517"/>
      <c r="N19" s="517"/>
      <c r="O19" s="517"/>
      <c r="P19" s="517"/>
      <c r="Q19" s="347" t="s">
        <v>668</v>
      </c>
      <c r="R19" s="350" t="s">
        <v>669</v>
      </c>
      <c r="S19" s="345" t="s">
        <v>670</v>
      </c>
      <c r="T19" s="346" t="s">
        <v>671</v>
      </c>
      <c r="U19" s="520"/>
    </row>
    <row r="20" spans="1:21" ht="14.25" customHeight="1">
      <c r="A20" s="295"/>
      <c r="B20" s="283"/>
      <c r="C20" s="284"/>
      <c r="D20" s="283"/>
      <c r="E20" s="283"/>
      <c r="F20" s="71"/>
      <c r="G20" s="72"/>
      <c r="H20" s="73"/>
      <c r="I20" s="74"/>
      <c r="J20" s="279"/>
      <c r="L20" s="59" t="s">
        <v>684</v>
      </c>
      <c r="M20" s="66" t="s">
        <v>685</v>
      </c>
      <c r="N20" s="61">
        <f>'تجهيزات بخش زايمان'!C53</f>
        <v>0</v>
      </c>
      <c r="O20" s="61">
        <f>'تجهيزات بخش زايمان'!D5</f>
        <v>0</v>
      </c>
      <c r="P20" s="61" t="e">
        <f aca="true" t="shared" si="5" ref="P20:P26">(N20/O20)*100</f>
        <v>#DIV/0!</v>
      </c>
      <c r="Q20" s="347" t="e">
        <f>IF(P20&lt;=25,"yes","-")</f>
        <v>#DIV/0!</v>
      </c>
      <c r="R20" s="350" t="e">
        <f>IF(P20&gt;=26,IF(P20&lt;=51,"yes","-"),"-")</f>
        <v>#DIV/0!</v>
      </c>
      <c r="S20" s="345" t="e">
        <f>IF(P20&gt;=51,IF(P20&lt;=75,"yes","-"),"-")</f>
        <v>#DIV/0!</v>
      </c>
      <c r="T20" s="346" t="e">
        <f>IF(P20&gt;=76,"yes","-")</f>
        <v>#DIV/0!</v>
      </c>
      <c r="U20" s="343"/>
    </row>
    <row r="21" spans="1:21" ht="24" customHeight="1">
      <c r="A21" s="295"/>
      <c r="B21" s="283"/>
      <c r="C21" s="284"/>
      <c r="D21" s="283"/>
      <c r="E21" s="283"/>
      <c r="F21" s="71"/>
      <c r="G21" s="72"/>
      <c r="H21" s="73"/>
      <c r="I21" s="74"/>
      <c r="J21" s="279"/>
      <c r="L21" s="59" t="s">
        <v>686</v>
      </c>
      <c r="M21" s="66" t="s">
        <v>687</v>
      </c>
      <c r="N21" s="61">
        <f>'تجهيزات بخش زايمان'!C117</f>
        <v>0</v>
      </c>
      <c r="O21" s="61">
        <f>'تجهيزات بخش زايمان'!D54</f>
        <v>0</v>
      </c>
      <c r="P21" s="61" t="e">
        <f t="shared" si="5"/>
        <v>#DIV/0!</v>
      </c>
      <c r="Q21" s="347" t="e">
        <f aca="true" t="shared" si="6" ref="Q21:Q26">IF(P21&lt;=25,"yes","-")</f>
        <v>#DIV/0!</v>
      </c>
      <c r="R21" s="350" t="e">
        <f aca="true" t="shared" si="7" ref="R21:R26">IF(P21&gt;=26,IF(P21&lt;=51,"yes","-"),"-")</f>
        <v>#DIV/0!</v>
      </c>
      <c r="S21" s="345" t="e">
        <f aca="true" t="shared" si="8" ref="S21:S26">IF(P21&gt;=51,IF(P21&lt;=75,"yes","-"),"-")</f>
        <v>#DIV/0!</v>
      </c>
      <c r="T21" s="346" t="e">
        <f aca="true" t="shared" si="9" ref="T21:T26">IF(P21&gt;=76,"yes","-")</f>
        <v>#DIV/0!</v>
      </c>
      <c r="U21" s="343"/>
    </row>
    <row r="22" spans="1:21" ht="24" customHeight="1">
      <c r="A22" s="295"/>
      <c r="B22" s="283"/>
      <c r="C22" s="284"/>
      <c r="D22" s="283"/>
      <c r="E22" s="283"/>
      <c r="F22" s="71"/>
      <c r="G22" s="72"/>
      <c r="H22" s="73"/>
      <c r="I22" s="74"/>
      <c r="J22" s="279"/>
      <c r="L22" s="59" t="s">
        <v>1382</v>
      </c>
      <c r="M22" s="66" t="s">
        <v>688</v>
      </c>
      <c r="N22" s="61">
        <f>'تجهيزات بخش زايمان'!C145</f>
        <v>0</v>
      </c>
      <c r="O22" s="61">
        <f>'تجهيزات بخش زايمان'!D118</f>
        <v>0</v>
      </c>
      <c r="P22" s="61" t="e">
        <f t="shared" si="5"/>
        <v>#DIV/0!</v>
      </c>
      <c r="Q22" s="347" t="e">
        <f t="shared" si="6"/>
        <v>#DIV/0!</v>
      </c>
      <c r="R22" s="350" t="e">
        <f t="shared" si="7"/>
        <v>#DIV/0!</v>
      </c>
      <c r="S22" s="345" t="e">
        <f t="shared" si="8"/>
        <v>#DIV/0!</v>
      </c>
      <c r="T22" s="346" t="e">
        <f t="shared" si="9"/>
        <v>#DIV/0!</v>
      </c>
      <c r="U22" s="343"/>
    </row>
    <row r="23" spans="1:21" ht="30">
      <c r="A23" s="175" t="s">
        <v>684</v>
      </c>
      <c r="B23" s="171" t="s">
        <v>685</v>
      </c>
      <c r="C23" s="285"/>
      <c r="D23" s="191"/>
      <c r="E23" s="191"/>
      <c r="F23" s="191"/>
      <c r="G23" s="191"/>
      <c r="H23" s="191"/>
      <c r="I23" s="191"/>
      <c r="J23" s="191"/>
      <c r="L23" s="59" t="s">
        <v>1383</v>
      </c>
      <c r="M23" s="67" t="s">
        <v>930</v>
      </c>
      <c r="N23" s="63">
        <f>'تجهيزات بخش زايمان'!C155</f>
        <v>0</v>
      </c>
      <c r="O23" s="63">
        <f>'تجهيزات بخش زايمان'!D146</f>
        <v>0</v>
      </c>
      <c r="P23" s="63" t="e">
        <f t="shared" si="5"/>
        <v>#DIV/0!</v>
      </c>
      <c r="Q23" s="347" t="e">
        <f t="shared" si="6"/>
        <v>#DIV/0!</v>
      </c>
      <c r="R23" s="350" t="e">
        <f t="shared" si="7"/>
        <v>#DIV/0!</v>
      </c>
      <c r="S23" s="345" t="e">
        <f t="shared" si="8"/>
        <v>#DIV/0!</v>
      </c>
      <c r="T23" s="346" t="e">
        <f t="shared" si="9"/>
        <v>#DIV/0!</v>
      </c>
      <c r="U23" s="343"/>
    </row>
    <row r="24" spans="1:21" ht="14.25" customHeight="1">
      <c r="A24" s="577" t="s">
        <v>686</v>
      </c>
      <c r="B24" s="579" t="s">
        <v>687</v>
      </c>
      <c r="C24" s="580"/>
      <c r="D24" s="576"/>
      <c r="E24" s="576"/>
      <c r="F24" s="576"/>
      <c r="G24" s="576"/>
      <c r="H24" s="576"/>
      <c r="I24" s="576"/>
      <c r="J24" s="576"/>
      <c r="L24" s="59" t="s">
        <v>1384</v>
      </c>
      <c r="M24" s="68" t="s">
        <v>931</v>
      </c>
      <c r="N24" s="63">
        <f>'تجهيزات بخش زايمان'!C169</f>
        <v>0</v>
      </c>
      <c r="O24" s="63">
        <f>'تجهيزات بخش زايمان'!D156</f>
        <v>0</v>
      </c>
      <c r="P24" s="63" t="e">
        <f t="shared" si="5"/>
        <v>#DIV/0!</v>
      </c>
      <c r="Q24" s="347" t="e">
        <f t="shared" si="6"/>
        <v>#DIV/0!</v>
      </c>
      <c r="R24" s="350" t="e">
        <f t="shared" si="7"/>
        <v>#DIV/0!</v>
      </c>
      <c r="S24" s="345" t="e">
        <f t="shared" si="8"/>
        <v>#DIV/0!</v>
      </c>
      <c r="T24" s="346" t="e">
        <f t="shared" si="9"/>
        <v>#DIV/0!</v>
      </c>
      <c r="U24" s="343"/>
    </row>
    <row r="25" spans="1:21" ht="14.25" customHeight="1">
      <c r="A25" s="578"/>
      <c r="B25" s="579"/>
      <c r="C25" s="580"/>
      <c r="D25" s="576"/>
      <c r="E25" s="576"/>
      <c r="F25" s="576"/>
      <c r="G25" s="576"/>
      <c r="H25" s="576"/>
      <c r="I25" s="576"/>
      <c r="J25" s="576"/>
      <c r="L25" s="59" t="s">
        <v>1385</v>
      </c>
      <c r="M25" s="68" t="s">
        <v>932</v>
      </c>
      <c r="N25" s="69">
        <f>'تجهيزات بخش زايمان'!C182</f>
        <v>0</v>
      </c>
      <c r="O25" s="69">
        <f>'تجهيزات بخش زايمان'!D170</f>
        <v>0</v>
      </c>
      <c r="P25" s="69" t="e">
        <f t="shared" si="5"/>
        <v>#DIV/0!</v>
      </c>
      <c r="Q25" s="347" t="e">
        <f t="shared" si="6"/>
        <v>#DIV/0!</v>
      </c>
      <c r="R25" s="350" t="e">
        <f t="shared" si="7"/>
        <v>#DIV/0!</v>
      </c>
      <c r="S25" s="345" t="e">
        <f t="shared" si="8"/>
        <v>#DIV/0!</v>
      </c>
      <c r="T25" s="346" t="e">
        <f t="shared" si="9"/>
        <v>#DIV/0!</v>
      </c>
      <c r="U25" s="343"/>
    </row>
    <row r="26" spans="1:21" ht="14.25" customHeight="1">
      <c r="A26" s="296"/>
      <c r="B26" s="60" t="s">
        <v>682</v>
      </c>
      <c r="C26" s="288"/>
      <c r="D26" s="60"/>
      <c r="E26" s="60"/>
      <c r="F26" s="60"/>
      <c r="G26" s="60"/>
      <c r="H26" s="60"/>
      <c r="I26" s="60"/>
      <c r="J26" s="60"/>
      <c r="L26" s="59">
        <v>2.2</v>
      </c>
      <c r="M26" s="60" t="s">
        <v>1381</v>
      </c>
      <c r="N26" s="61">
        <f>SUM(N20:N25)</f>
        <v>0</v>
      </c>
      <c r="O26" s="61">
        <f>SUM(O20:O25)</f>
        <v>0</v>
      </c>
      <c r="P26" s="61" t="e">
        <f t="shared" si="5"/>
        <v>#DIV/0!</v>
      </c>
      <c r="Q26" s="347" t="e">
        <f t="shared" si="6"/>
        <v>#DIV/0!</v>
      </c>
      <c r="R26" s="350" t="e">
        <f t="shared" si="7"/>
        <v>#DIV/0!</v>
      </c>
      <c r="S26" s="345" t="e">
        <f t="shared" si="8"/>
        <v>#DIV/0!</v>
      </c>
      <c r="T26" s="346" t="e">
        <f t="shared" si="9"/>
        <v>#DIV/0!</v>
      </c>
      <c r="U26" s="343"/>
    </row>
    <row r="27" spans="1:21" ht="14.25" customHeight="1">
      <c r="A27" s="529" t="s">
        <v>689</v>
      </c>
      <c r="B27" s="529"/>
      <c r="C27" s="529"/>
      <c r="D27" s="529"/>
      <c r="E27" s="529"/>
      <c r="F27" s="529"/>
      <c r="G27" s="529"/>
      <c r="H27" s="529"/>
      <c r="I27" s="529"/>
      <c r="J27" s="529"/>
      <c r="L27" s="546" t="s">
        <v>1405</v>
      </c>
      <c r="M27" s="547"/>
      <c r="N27" s="547"/>
      <c r="O27" s="547"/>
      <c r="P27" s="547"/>
      <c r="Q27" s="547"/>
      <c r="R27" s="547"/>
      <c r="S27" s="547"/>
      <c r="T27" s="547"/>
      <c r="U27" s="548"/>
    </row>
    <row r="28" spans="1:21" ht="14.25" customHeight="1">
      <c r="A28" s="529"/>
      <c r="B28" s="529"/>
      <c r="C28" s="529"/>
      <c r="D28" s="529"/>
      <c r="E28" s="529"/>
      <c r="F28" s="529"/>
      <c r="G28" s="529"/>
      <c r="H28" s="529"/>
      <c r="I28" s="529"/>
      <c r="J28" s="529"/>
      <c r="L28" s="543"/>
      <c r="M28" s="544"/>
      <c r="N28" s="544"/>
      <c r="O28" s="544"/>
      <c r="P28" s="544"/>
      <c r="Q28" s="544"/>
      <c r="R28" s="544"/>
      <c r="S28" s="544"/>
      <c r="T28" s="544"/>
      <c r="U28" s="545"/>
    </row>
    <row r="29" spans="1:21" ht="14.25" customHeight="1">
      <c r="A29" s="530" t="s">
        <v>659</v>
      </c>
      <c r="B29" s="535" t="s">
        <v>595</v>
      </c>
      <c r="C29" s="535" t="s">
        <v>596</v>
      </c>
      <c r="D29" s="535" t="s">
        <v>660</v>
      </c>
      <c r="E29" s="535" t="s">
        <v>661</v>
      </c>
      <c r="F29" s="535" t="s">
        <v>662</v>
      </c>
      <c r="G29" s="535"/>
      <c r="H29" s="535"/>
      <c r="I29" s="535"/>
      <c r="J29" s="549" t="s">
        <v>663</v>
      </c>
      <c r="L29" s="512" t="s">
        <v>659</v>
      </c>
      <c r="M29" s="515" t="s">
        <v>595</v>
      </c>
      <c r="N29" s="515" t="s">
        <v>596</v>
      </c>
      <c r="O29" s="515" t="s">
        <v>660</v>
      </c>
      <c r="P29" s="515" t="s">
        <v>661</v>
      </c>
      <c r="Q29" s="558" t="s">
        <v>662</v>
      </c>
      <c r="R29" s="559"/>
      <c r="S29" s="559"/>
      <c r="T29" s="560"/>
      <c r="U29" s="549" t="s">
        <v>663</v>
      </c>
    </row>
    <row r="30" spans="1:21" ht="14.25" customHeight="1">
      <c r="A30" s="530"/>
      <c r="B30" s="535"/>
      <c r="C30" s="535"/>
      <c r="D30" s="535"/>
      <c r="E30" s="535"/>
      <c r="F30" s="535"/>
      <c r="G30" s="535"/>
      <c r="H30" s="535"/>
      <c r="I30" s="535"/>
      <c r="J30" s="550"/>
      <c r="L30" s="513"/>
      <c r="M30" s="516"/>
      <c r="N30" s="516"/>
      <c r="O30" s="516"/>
      <c r="P30" s="516"/>
      <c r="Q30" s="561"/>
      <c r="R30" s="562"/>
      <c r="S30" s="562"/>
      <c r="T30" s="563"/>
      <c r="U30" s="550"/>
    </row>
    <row r="31" spans="1:21" ht="14.25" customHeight="1">
      <c r="A31" s="530"/>
      <c r="B31" s="535"/>
      <c r="C31" s="535"/>
      <c r="D31" s="535"/>
      <c r="E31" s="535"/>
      <c r="F31" s="535"/>
      <c r="G31" s="535"/>
      <c r="H31" s="535"/>
      <c r="I31" s="535"/>
      <c r="J31" s="550"/>
      <c r="L31" s="513"/>
      <c r="M31" s="516"/>
      <c r="N31" s="516"/>
      <c r="O31" s="516"/>
      <c r="P31" s="516"/>
      <c r="Q31" s="564"/>
      <c r="R31" s="565"/>
      <c r="S31" s="565"/>
      <c r="T31" s="566"/>
      <c r="U31" s="550"/>
    </row>
    <row r="32" spans="1:21" ht="30">
      <c r="A32" s="530"/>
      <c r="B32" s="535"/>
      <c r="C32" s="535"/>
      <c r="D32" s="535"/>
      <c r="E32" s="535"/>
      <c r="F32" s="71" t="s">
        <v>664</v>
      </c>
      <c r="G32" s="72" t="s">
        <v>665</v>
      </c>
      <c r="H32" s="73" t="s">
        <v>666</v>
      </c>
      <c r="I32" s="74" t="s">
        <v>667</v>
      </c>
      <c r="J32" s="550"/>
      <c r="L32" s="513"/>
      <c r="M32" s="516"/>
      <c r="N32" s="516"/>
      <c r="O32" s="516"/>
      <c r="P32" s="516"/>
      <c r="Q32" s="347" t="s">
        <v>664</v>
      </c>
      <c r="R32" s="350" t="s">
        <v>665</v>
      </c>
      <c r="S32" s="345" t="s">
        <v>666</v>
      </c>
      <c r="T32" s="346" t="s">
        <v>667</v>
      </c>
      <c r="U32" s="550"/>
    </row>
    <row r="33" spans="1:21" ht="14.25" customHeight="1">
      <c r="A33" s="530"/>
      <c r="B33" s="535"/>
      <c r="C33" s="535"/>
      <c r="D33" s="535"/>
      <c r="E33" s="535"/>
      <c r="F33" s="521" t="s">
        <v>668</v>
      </c>
      <c r="G33" s="574" t="s">
        <v>669</v>
      </c>
      <c r="H33" s="555" t="s">
        <v>670</v>
      </c>
      <c r="I33" s="575" t="s">
        <v>671</v>
      </c>
      <c r="J33" s="550"/>
      <c r="L33" s="513"/>
      <c r="M33" s="516"/>
      <c r="N33" s="516"/>
      <c r="O33" s="516"/>
      <c r="P33" s="516"/>
      <c r="Q33" s="552" t="s">
        <v>668</v>
      </c>
      <c r="R33" s="570" t="s">
        <v>669</v>
      </c>
      <c r="S33" s="555" t="s">
        <v>670</v>
      </c>
      <c r="T33" s="567" t="s">
        <v>671</v>
      </c>
      <c r="U33" s="550"/>
    </row>
    <row r="34" spans="1:21" ht="14.25" customHeight="1">
      <c r="A34" s="530"/>
      <c r="B34" s="535"/>
      <c r="C34" s="535"/>
      <c r="D34" s="535"/>
      <c r="E34" s="535"/>
      <c r="F34" s="521"/>
      <c r="G34" s="574"/>
      <c r="H34" s="556"/>
      <c r="I34" s="575"/>
      <c r="J34" s="550"/>
      <c r="L34" s="513"/>
      <c r="M34" s="516"/>
      <c r="N34" s="516"/>
      <c r="O34" s="516"/>
      <c r="P34" s="516"/>
      <c r="Q34" s="553"/>
      <c r="R34" s="571"/>
      <c r="S34" s="556"/>
      <c r="T34" s="568"/>
      <c r="U34" s="550"/>
    </row>
    <row r="35" spans="1:21" ht="14.25" customHeight="1">
      <c r="A35" s="530"/>
      <c r="B35" s="535"/>
      <c r="C35" s="535"/>
      <c r="D35" s="535"/>
      <c r="E35" s="535"/>
      <c r="F35" s="521"/>
      <c r="G35" s="574"/>
      <c r="H35" s="557"/>
      <c r="I35" s="575"/>
      <c r="J35" s="551"/>
      <c r="L35" s="514"/>
      <c r="M35" s="517"/>
      <c r="N35" s="517"/>
      <c r="O35" s="517"/>
      <c r="P35" s="517"/>
      <c r="Q35" s="554"/>
      <c r="R35" s="572"/>
      <c r="S35" s="557"/>
      <c r="T35" s="569"/>
      <c r="U35" s="551"/>
    </row>
    <row r="36" spans="1:21" ht="15.75">
      <c r="A36" s="78" t="s">
        <v>690</v>
      </c>
      <c r="B36" s="171" t="s">
        <v>685</v>
      </c>
      <c r="C36" s="191"/>
      <c r="D36" s="191"/>
      <c r="E36" s="191"/>
      <c r="F36" s="191"/>
      <c r="G36" s="191"/>
      <c r="H36" s="191"/>
      <c r="I36" s="191"/>
      <c r="J36" s="191"/>
      <c r="L36" s="59" t="s">
        <v>690</v>
      </c>
      <c r="M36" s="66" t="s">
        <v>685</v>
      </c>
      <c r="N36" s="63">
        <f>'تجهيزات اتاق معاينه'!C31</f>
        <v>0</v>
      </c>
      <c r="O36" s="63">
        <f>'تجهيزات اتاق معاينه'!D5</f>
        <v>0</v>
      </c>
      <c r="P36" s="63" t="e">
        <f>(N36/O36)*100</f>
        <v>#DIV/0!</v>
      </c>
      <c r="Q36" s="347" t="e">
        <f>IF(P36&lt;=25,"yes","-")</f>
        <v>#DIV/0!</v>
      </c>
      <c r="R36" s="350" t="e">
        <f>IF(P36&gt;=26,IF(P36&lt;=51,"yes","-"),"-")</f>
        <v>#DIV/0!</v>
      </c>
      <c r="S36" s="345" t="e">
        <f>IF(P36&gt;=51,IF(P36&lt;=75,"yes","-"),"-")</f>
        <v>#DIV/0!</v>
      </c>
      <c r="T36" s="346" t="e">
        <f>IF(P36&gt;=76,"yes","-")</f>
        <v>#DIV/0!</v>
      </c>
      <c r="U36" s="343"/>
    </row>
    <row r="37" spans="1:21" ht="15.75">
      <c r="A37" s="78" t="s">
        <v>691</v>
      </c>
      <c r="B37" s="191" t="s">
        <v>687</v>
      </c>
      <c r="C37" s="191"/>
      <c r="D37" s="191"/>
      <c r="E37" s="191"/>
      <c r="F37" s="191"/>
      <c r="G37" s="191"/>
      <c r="H37" s="191"/>
      <c r="I37" s="191"/>
      <c r="J37" s="191"/>
      <c r="L37" s="59" t="s">
        <v>691</v>
      </c>
      <c r="M37" s="60" t="s">
        <v>687</v>
      </c>
      <c r="N37" s="63">
        <f>'تجهيزات اتاق معاينه'!C39</f>
        <v>0</v>
      </c>
      <c r="O37" s="63">
        <f>'تجهيزات اتاق معاينه'!D32</f>
        <v>0</v>
      </c>
      <c r="P37" s="63" t="e">
        <f>(N37/O37)*100</f>
        <v>#DIV/0!</v>
      </c>
      <c r="Q37" s="347" t="e">
        <f>IF(P37&lt;=25,"yes","-")</f>
        <v>#DIV/0!</v>
      </c>
      <c r="R37" s="350" t="e">
        <f>IF(P37&gt;=26,IF(P37&lt;=51,"yes","-"),"-")</f>
        <v>#DIV/0!</v>
      </c>
      <c r="S37" s="345" t="e">
        <f>IF(P37&gt;=51,IF(P37&lt;=75,"yes","-"),"-")</f>
        <v>#DIV/0!</v>
      </c>
      <c r="T37" s="346" t="e">
        <f>IF(P37&gt;=76,"yes","-")</f>
        <v>#DIV/0!</v>
      </c>
      <c r="U37" s="343"/>
    </row>
    <row r="38" spans="1:21" ht="15.75">
      <c r="A38" s="78"/>
      <c r="B38" s="191"/>
      <c r="C38" s="191"/>
      <c r="D38" s="191"/>
      <c r="E38" s="191"/>
      <c r="F38" s="191"/>
      <c r="G38" s="191"/>
      <c r="H38" s="191"/>
      <c r="I38" s="191"/>
      <c r="J38" s="191"/>
      <c r="L38" s="59" t="s">
        <v>692</v>
      </c>
      <c r="M38" s="60" t="s">
        <v>688</v>
      </c>
      <c r="N38" s="63">
        <f>'تجهيزات اتاق معاينه'!C56</f>
        <v>0</v>
      </c>
      <c r="O38" s="63">
        <f>'تجهيزات اتاق معاينه'!D40</f>
        <v>0</v>
      </c>
      <c r="P38" s="63" t="e">
        <f>(N38/O38)*100</f>
        <v>#DIV/0!</v>
      </c>
      <c r="Q38" s="347" t="e">
        <f>IF(P38&lt;=25,"yes","-")</f>
        <v>#DIV/0!</v>
      </c>
      <c r="R38" s="350" t="e">
        <f>IF(P38&gt;=26,IF(P38&lt;=51,"yes","-"),"-")</f>
        <v>#DIV/0!</v>
      </c>
      <c r="S38" s="345" t="e">
        <f>IF(P38&gt;=51,IF(P38&lt;=75,"yes","-"),"-")</f>
        <v>#DIV/0!</v>
      </c>
      <c r="T38" s="346" t="e">
        <f>IF(P38&gt;=76,"yes","-")</f>
        <v>#DIV/0!</v>
      </c>
      <c r="U38" s="343"/>
    </row>
    <row r="39" spans="1:21" ht="30">
      <c r="A39" s="78" t="s">
        <v>692</v>
      </c>
      <c r="B39" s="191" t="s">
        <v>688</v>
      </c>
      <c r="C39" s="191"/>
      <c r="D39" s="191"/>
      <c r="E39" s="191"/>
      <c r="F39" s="191"/>
      <c r="G39" s="191"/>
      <c r="H39" s="191"/>
      <c r="I39" s="191"/>
      <c r="J39" s="191"/>
      <c r="L39" s="59">
        <v>2.3</v>
      </c>
      <c r="M39" s="67" t="s">
        <v>1406</v>
      </c>
      <c r="N39" s="63">
        <f>SUM(N36:N38)</f>
        <v>0</v>
      </c>
      <c r="O39" s="63">
        <f>SUM(O36:O38)</f>
        <v>0</v>
      </c>
      <c r="P39" s="63" t="e">
        <f>(N38/O38)*100</f>
        <v>#DIV/0!</v>
      </c>
      <c r="Q39" s="347" t="e">
        <f>IF(P39&lt;=25,"yes","-")</f>
        <v>#DIV/0!</v>
      </c>
      <c r="R39" s="350" t="e">
        <f>IF(P39&gt;=26,IF(P39&lt;=51,"yes","-"),"-")</f>
        <v>#DIV/0!</v>
      </c>
      <c r="S39" s="345" t="e">
        <f>IF(P39&gt;=51,IF(P39&lt;=75,"yes","-"),"-")</f>
        <v>#DIV/0!</v>
      </c>
      <c r="T39" s="346" t="e">
        <f>IF(P39&gt;=76,"yes","-")</f>
        <v>#DIV/0!</v>
      </c>
      <c r="U39" s="343"/>
    </row>
    <row r="40" spans="1:21" ht="15">
      <c r="A40" s="297"/>
      <c r="B40" s="298"/>
      <c r="C40" s="298"/>
      <c r="D40" s="298"/>
      <c r="E40" s="298"/>
      <c r="F40" s="298"/>
      <c r="G40" s="298"/>
      <c r="H40" s="298"/>
      <c r="I40" s="298"/>
      <c r="J40" s="299"/>
      <c r="L40" s="300"/>
      <c r="M40" s="301"/>
      <c r="N40" s="302"/>
      <c r="O40" s="302"/>
      <c r="P40" s="302"/>
      <c r="Q40" s="303"/>
      <c r="R40" s="303"/>
      <c r="S40" s="303"/>
      <c r="T40" s="303"/>
      <c r="U40" s="303"/>
    </row>
    <row r="41" spans="1:21" ht="15">
      <c r="A41" s="297"/>
      <c r="B41" s="298"/>
      <c r="C41" s="298"/>
      <c r="D41" s="298"/>
      <c r="E41" s="298"/>
      <c r="F41" s="298"/>
      <c r="G41" s="298"/>
      <c r="H41" s="298"/>
      <c r="I41" s="298"/>
      <c r="J41" s="299"/>
      <c r="L41" s="300"/>
      <c r="M41" s="301"/>
      <c r="N41" s="302"/>
      <c r="O41" s="302"/>
      <c r="P41" s="302"/>
      <c r="Q41" s="303"/>
      <c r="R41" s="303"/>
      <c r="S41" s="303"/>
      <c r="T41" s="303"/>
      <c r="U41" s="303"/>
    </row>
    <row r="42" spans="1:21" ht="14.25">
      <c r="A42" s="546" t="s">
        <v>697</v>
      </c>
      <c r="B42" s="547"/>
      <c r="C42" s="547"/>
      <c r="D42" s="547"/>
      <c r="E42" s="547"/>
      <c r="F42" s="547"/>
      <c r="G42" s="547"/>
      <c r="H42" s="547"/>
      <c r="I42" s="547"/>
      <c r="J42" s="548"/>
      <c r="L42" s="546" t="s">
        <v>697</v>
      </c>
      <c r="M42" s="547"/>
      <c r="N42" s="547"/>
      <c r="O42" s="547"/>
      <c r="P42" s="547"/>
      <c r="Q42" s="547"/>
      <c r="R42" s="547"/>
      <c r="S42" s="547"/>
      <c r="T42" s="547"/>
      <c r="U42" s="548"/>
    </row>
    <row r="43" spans="1:21" ht="14.25">
      <c r="A43" s="543"/>
      <c r="B43" s="544"/>
      <c r="C43" s="544"/>
      <c r="D43" s="544"/>
      <c r="E43" s="544"/>
      <c r="F43" s="544"/>
      <c r="G43" s="544"/>
      <c r="H43" s="544"/>
      <c r="I43" s="544"/>
      <c r="J43" s="545"/>
      <c r="L43" s="543"/>
      <c r="M43" s="544"/>
      <c r="N43" s="544"/>
      <c r="O43" s="544"/>
      <c r="P43" s="544"/>
      <c r="Q43" s="544"/>
      <c r="R43" s="544"/>
      <c r="S43" s="544"/>
      <c r="T43" s="544"/>
      <c r="U43" s="545"/>
    </row>
    <row r="44" spans="1:21" ht="14.25">
      <c r="A44" s="530" t="s">
        <v>659</v>
      </c>
      <c r="B44" s="531" t="s">
        <v>595</v>
      </c>
      <c r="C44" s="531" t="s">
        <v>596</v>
      </c>
      <c r="D44" s="531" t="s">
        <v>660</v>
      </c>
      <c r="E44" s="531" t="s">
        <v>661</v>
      </c>
      <c r="F44" s="535" t="s">
        <v>662</v>
      </c>
      <c r="G44" s="535"/>
      <c r="H44" s="535"/>
      <c r="I44" s="535"/>
      <c r="J44" s="536" t="s">
        <v>663</v>
      </c>
      <c r="L44" s="530" t="s">
        <v>659</v>
      </c>
      <c r="M44" s="531" t="s">
        <v>595</v>
      </c>
      <c r="N44" s="531" t="s">
        <v>596</v>
      </c>
      <c r="O44" s="531" t="s">
        <v>660</v>
      </c>
      <c r="P44" s="531" t="s">
        <v>661</v>
      </c>
      <c r="Q44" s="535" t="s">
        <v>662</v>
      </c>
      <c r="R44" s="535"/>
      <c r="S44" s="535"/>
      <c r="T44" s="535"/>
      <c r="U44" s="536" t="s">
        <v>663</v>
      </c>
    </row>
    <row r="45" spans="1:21" ht="14.25">
      <c r="A45" s="530"/>
      <c r="B45" s="531"/>
      <c r="C45" s="531"/>
      <c r="D45" s="531"/>
      <c r="E45" s="531"/>
      <c r="F45" s="535"/>
      <c r="G45" s="535"/>
      <c r="H45" s="535"/>
      <c r="I45" s="535"/>
      <c r="J45" s="536"/>
      <c r="L45" s="530"/>
      <c r="M45" s="531"/>
      <c r="N45" s="531"/>
      <c r="O45" s="531"/>
      <c r="P45" s="531"/>
      <c r="Q45" s="535"/>
      <c r="R45" s="535"/>
      <c r="S45" s="535"/>
      <c r="T45" s="535"/>
      <c r="U45" s="536"/>
    </row>
    <row r="46" spans="1:21" ht="14.25">
      <c r="A46" s="530"/>
      <c r="B46" s="531"/>
      <c r="C46" s="531"/>
      <c r="D46" s="531"/>
      <c r="E46" s="531"/>
      <c r="F46" s="535"/>
      <c r="G46" s="535"/>
      <c r="H46" s="535"/>
      <c r="I46" s="535"/>
      <c r="J46" s="536"/>
      <c r="L46" s="530"/>
      <c r="M46" s="531"/>
      <c r="N46" s="531"/>
      <c r="O46" s="531"/>
      <c r="P46" s="531"/>
      <c r="Q46" s="535"/>
      <c r="R46" s="535"/>
      <c r="S46" s="535"/>
      <c r="T46" s="535"/>
      <c r="U46" s="536"/>
    </row>
    <row r="47" spans="1:21" ht="30">
      <c r="A47" s="530"/>
      <c r="B47" s="531"/>
      <c r="C47" s="531"/>
      <c r="D47" s="531"/>
      <c r="E47" s="531"/>
      <c r="F47" s="71" t="s">
        <v>664</v>
      </c>
      <c r="G47" s="72" t="s">
        <v>665</v>
      </c>
      <c r="H47" s="73" t="s">
        <v>666</v>
      </c>
      <c r="I47" s="74" t="s">
        <v>667</v>
      </c>
      <c r="J47" s="536"/>
      <c r="L47" s="530"/>
      <c r="M47" s="531"/>
      <c r="N47" s="531"/>
      <c r="O47" s="531"/>
      <c r="P47" s="531"/>
      <c r="Q47" s="347" t="s">
        <v>664</v>
      </c>
      <c r="R47" s="350" t="s">
        <v>665</v>
      </c>
      <c r="S47" s="345" t="s">
        <v>666</v>
      </c>
      <c r="T47" s="346" t="s">
        <v>667</v>
      </c>
      <c r="U47" s="536"/>
    </row>
    <row r="48" spans="1:21" ht="14.25">
      <c r="A48" s="530"/>
      <c r="B48" s="531"/>
      <c r="C48" s="531"/>
      <c r="D48" s="531"/>
      <c r="E48" s="531"/>
      <c r="F48" s="521" t="s">
        <v>668</v>
      </c>
      <c r="G48" s="522" t="s">
        <v>669</v>
      </c>
      <c r="H48" s="523" t="s">
        <v>670</v>
      </c>
      <c r="I48" s="524" t="s">
        <v>671</v>
      </c>
      <c r="J48" s="536"/>
      <c r="L48" s="530"/>
      <c r="M48" s="531"/>
      <c r="N48" s="531"/>
      <c r="O48" s="531"/>
      <c r="P48" s="531"/>
      <c r="Q48" s="521" t="s">
        <v>668</v>
      </c>
      <c r="R48" s="522" t="s">
        <v>669</v>
      </c>
      <c r="S48" s="523" t="s">
        <v>670</v>
      </c>
      <c r="T48" s="524" t="s">
        <v>671</v>
      </c>
      <c r="U48" s="536"/>
    </row>
    <row r="49" spans="1:21" ht="14.25">
      <c r="A49" s="530"/>
      <c r="B49" s="531"/>
      <c r="C49" s="531"/>
      <c r="D49" s="531"/>
      <c r="E49" s="531"/>
      <c r="F49" s="521"/>
      <c r="G49" s="522"/>
      <c r="H49" s="523"/>
      <c r="I49" s="524"/>
      <c r="J49" s="536"/>
      <c r="L49" s="530"/>
      <c r="M49" s="531"/>
      <c r="N49" s="531"/>
      <c r="O49" s="531"/>
      <c r="P49" s="531"/>
      <c r="Q49" s="521"/>
      <c r="R49" s="522"/>
      <c r="S49" s="523"/>
      <c r="T49" s="524"/>
      <c r="U49" s="536"/>
    </row>
    <row r="50" spans="1:21" ht="33" customHeight="1">
      <c r="A50" s="530"/>
      <c r="B50" s="531"/>
      <c r="C50" s="531"/>
      <c r="D50" s="531"/>
      <c r="E50" s="531"/>
      <c r="F50" s="521"/>
      <c r="G50" s="522"/>
      <c r="H50" s="523"/>
      <c r="I50" s="524"/>
      <c r="J50" s="536"/>
      <c r="L50" s="530"/>
      <c r="M50" s="531"/>
      <c r="N50" s="531"/>
      <c r="O50" s="531"/>
      <c r="P50" s="531"/>
      <c r="Q50" s="521"/>
      <c r="R50" s="522"/>
      <c r="S50" s="523"/>
      <c r="T50" s="524"/>
      <c r="U50" s="536"/>
    </row>
    <row r="51" spans="1:21" ht="31.5">
      <c r="A51" s="175">
        <v>2.5</v>
      </c>
      <c r="B51" s="191" t="s">
        <v>698</v>
      </c>
      <c r="C51" s="191"/>
      <c r="D51" s="191"/>
      <c r="E51" s="191"/>
      <c r="F51" s="191"/>
      <c r="G51" s="191"/>
      <c r="H51" s="191"/>
      <c r="I51" s="191"/>
      <c r="J51" s="191"/>
      <c r="L51" s="59">
        <v>2.4</v>
      </c>
      <c r="M51" s="60" t="s">
        <v>698</v>
      </c>
      <c r="N51" s="63">
        <f>داروها!C68</f>
        <v>0</v>
      </c>
      <c r="O51" s="63">
        <f>داروها!D2</f>
        <v>0</v>
      </c>
      <c r="P51" s="63" t="e">
        <f>(N51/O51)*100</f>
        <v>#DIV/0!</v>
      </c>
      <c r="Q51" s="347" t="e">
        <f>IF(P51&lt;=25,"yes","-")</f>
        <v>#DIV/0!</v>
      </c>
      <c r="R51" s="350" t="e">
        <f>IF(P51&gt;=26,IF(P51&lt;=51,"yes","-"),"-")</f>
        <v>#DIV/0!</v>
      </c>
      <c r="S51" s="345" t="e">
        <f>IF(P51&gt;=51,IF(P51&lt;=75,"yes","-"),"-")</f>
        <v>#DIV/0!</v>
      </c>
      <c r="T51" s="346" t="e">
        <f>IF(P51&gt;=76,"yes","-")</f>
        <v>#DIV/0!</v>
      </c>
      <c r="U51" s="343"/>
    </row>
    <row r="52" spans="1:21" ht="15.75" customHeight="1">
      <c r="A52" s="304"/>
      <c r="B52" s="298"/>
      <c r="C52" s="298"/>
      <c r="D52" s="298"/>
      <c r="E52" s="298"/>
      <c r="F52" s="298"/>
      <c r="G52" s="298"/>
      <c r="H52" s="298"/>
      <c r="I52" s="298"/>
      <c r="J52" s="299"/>
      <c r="L52" s="540" t="s">
        <v>699</v>
      </c>
      <c r="M52" s="541"/>
      <c r="N52" s="541"/>
      <c r="O52" s="541"/>
      <c r="P52" s="541"/>
      <c r="Q52" s="541"/>
      <c r="R52" s="541"/>
      <c r="S52" s="541"/>
      <c r="T52" s="541"/>
      <c r="U52" s="542"/>
    </row>
    <row r="53" spans="1:21" ht="14.25" customHeight="1">
      <c r="A53" s="546" t="s">
        <v>699</v>
      </c>
      <c r="B53" s="547"/>
      <c r="C53" s="547"/>
      <c r="D53" s="547"/>
      <c r="E53" s="547"/>
      <c r="F53" s="547"/>
      <c r="G53" s="547"/>
      <c r="H53" s="547"/>
      <c r="I53" s="547"/>
      <c r="J53" s="548"/>
      <c r="L53" s="543"/>
      <c r="M53" s="544"/>
      <c r="N53" s="544"/>
      <c r="O53" s="544"/>
      <c r="P53" s="544"/>
      <c r="Q53" s="544"/>
      <c r="R53" s="544"/>
      <c r="S53" s="544"/>
      <c r="T53" s="544"/>
      <c r="U53" s="545"/>
    </row>
    <row r="54" spans="1:21" ht="14.25" customHeight="1">
      <c r="A54" s="530" t="s">
        <v>659</v>
      </c>
      <c r="B54" s="531" t="s">
        <v>595</v>
      </c>
      <c r="C54" s="531" t="s">
        <v>596</v>
      </c>
      <c r="D54" s="531" t="s">
        <v>660</v>
      </c>
      <c r="E54" s="531" t="s">
        <v>661</v>
      </c>
      <c r="F54" s="535" t="s">
        <v>662</v>
      </c>
      <c r="G54" s="535"/>
      <c r="H54" s="535"/>
      <c r="I54" s="535"/>
      <c r="J54" s="536" t="s">
        <v>663</v>
      </c>
      <c r="L54" s="512" t="s">
        <v>659</v>
      </c>
      <c r="M54" s="515" t="s">
        <v>595</v>
      </c>
      <c r="N54" s="515" t="s">
        <v>596</v>
      </c>
      <c r="O54" s="515" t="s">
        <v>660</v>
      </c>
      <c r="P54" s="515" t="s">
        <v>661</v>
      </c>
      <c r="Q54" s="537" t="s">
        <v>662</v>
      </c>
      <c r="R54" s="538"/>
      <c r="S54" s="538"/>
      <c r="T54" s="539"/>
      <c r="U54" s="518" t="s">
        <v>663</v>
      </c>
    </row>
    <row r="55" spans="1:21" ht="30">
      <c r="A55" s="530"/>
      <c r="B55" s="531"/>
      <c r="C55" s="531"/>
      <c r="D55" s="531"/>
      <c r="E55" s="531"/>
      <c r="F55" s="71" t="s">
        <v>664</v>
      </c>
      <c r="G55" s="72" t="s">
        <v>665</v>
      </c>
      <c r="H55" s="73" t="s">
        <v>666</v>
      </c>
      <c r="I55" s="74" t="s">
        <v>667</v>
      </c>
      <c r="J55" s="536"/>
      <c r="L55" s="513"/>
      <c r="M55" s="516"/>
      <c r="N55" s="516"/>
      <c r="O55" s="516"/>
      <c r="P55" s="516"/>
      <c r="Q55" s="347" t="s">
        <v>664</v>
      </c>
      <c r="R55" s="350" t="s">
        <v>665</v>
      </c>
      <c r="S55" s="345" t="s">
        <v>666</v>
      </c>
      <c r="T55" s="346" t="s">
        <v>667</v>
      </c>
      <c r="U55" s="519"/>
    </row>
    <row r="56" spans="1:21" ht="66.75" customHeight="1">
      <c r="A56" s="530"/>
      <c r="B56" s="531"/>
      <c r="C56" s="531"/>
      <c r="D56" s="531"/>
      <c r="E56" s="531"/>
      <c r="F56" s="71" t="s">
        <v>668</v>
      </c>
      <c r="G56" s="72" t="s">
        <v>669</v>
      </c>
      <c r="H56" s="73" t="s">
        <v>670</v>
      </c>
      <c r="I56" s="74" t="s">
        <v>671</v>
      </c>
      <c r="J56" s="536"/>
      <c r="L56" s="514"/>
      <c r="M56" s="517"/>
      <c r="N56" s="517"/>
      <c r="O56" s="517"/>
      <c r="P56" s="517"/>
      <c r="Q56" s="347" t="s">
        <v>668</v>
      </c>
      <c r="R56" s="350" t="s">
        <v>669</v>
      </c>
      <c r="S56" s="345" t="s">
        <v>670</v>
      </c>
      <c r="T56" s="346" t="s">
        <v>671</v>
      </c>
      <c r="U56" s="520"/>
    </row>
    <row r="57" spans="1:21" ht="15.75">
      <c r="A57" s="175" t="s">
        <v>479</v>
      </c>
      <c r="B57" s="191" t="s">
        <v>700</v>
      </c>
      <c r="C57" s="191"/>
      <c r="D57" s="191"/>
      <c r="E57" s="191"/>
      <c r="F57" s="191"/>
      <c r="G57" s="191"/>
      <c r="H57" s="191"/>
      <c r="I57" s="191"/>
      <c r="J57" s="191"/>
      <c r="L57" s="70">
        <v>2.5</v>
      </c>
      <c r="M57" s="60" t="s">
        <v>700</v>
      </c>
      <c r="N57" s="63">
        <f>آزمايشات!D34</f>
        <v>0</v>
      </c>
      <c r="O57" s="63">
        <f>آزمايشات!E2</f>
        <v>0</v>
      </c>
      <c r="P57" s="63" t="e">
        <f>(N57/O57)*100</f>
        <v>#DIV/0!</v>
      </c>
      <c r="Q57" s="347" t="e">
        <f>IF(P57&lt;=25,"yes","-")</f>
        <v>#DIV/0!</v>
      </c>
      <c r="R57" s="350" t="e">
        <f>IF(P57&gt;=26,IF(P57&lt;=51,"yes","-"),"-")</f>
        <v>#DIV/0!</v>
      </c>
      <c r="S57" s="345" t="e">
        <f>IF(P57&gt;=51,IF(P57&lt;=75,"yes","-"),"-")</f>
        <v>#DIV/0!</v>
      </c>
      <c r="T57" s="346" t="e">
        <f>IF(P57&gt;=76,"yes","-")</f>
        <v>#DIV/0!</v>
      </c>
      <c r="U57" s="343"/>
    </row>
    <row r="58" spans="1:21" ht="15.75">
      <c r="A58" s="175"/>
      <c r="B58" s="191"/>
      <c r="C58" s="191"/>
      <c r="D58" s="191"/>
      <c r="E58" s="191"/>
      <c r="F58" s="191"/>
      <c r="G58" s="191"/>
      <c r="H58" s="191"/>
      <c r="I58" s="191"/>
      <c r="J58" s="191"/>
      <c r="L58" s="305"/>
      <c r="M58" s="306"/>
      <c r="N58" s="302"/>
      <c r="O58" s="302"/>
      <c r="P58" s="302"/>
      <c r="Q58" s="302"/>
      <c r="R58" s="302"/>
      <c r="S58" s="302"/>
      <c r="T58" s="302"/>
      <c r="U58" s="302"/>
    </row>
    <row r="59" spans="1:21" ht="15.75">
      <c r="A59" s="175"/>
      <c r="B59" s="191"/>
      <c r="C59" s="191"/>
      <c r="D59" s="191"/>
      <c r="E59" s="191"/>
      <c r="F59" s="191"/>
      <c r="G59" s="191"/>
      <c r="H59" s="191"/>
      <c r="I59" s="191"/>
      <c r="J59" s="191"/>
      <c r="L59" s="305"/>
      <c r="M59" s="306"/>
      <c r="N59" s="302"/>
      <c r="O59" s="302"/>
      <c r="P59" s="302"/>
      <c r="Q59" s="302"/>
      <c r="R59" s="302"/>
      <c r="S59" s="302"/>
      <c r="T59" s="302"/>
      <c r="U59" s="302"/>
    </row>
    <row r="60" spans="1:21" ht="15.75">
      <c r="A60" s="175"/>
      <c r="B60" s="191"/>
      <c r="C60" s="191"/>
      <c r="D60" s="191"/>
      <c r="E60" s="191"/>
      <c r="F60" s="191"/>
      <c r="G60" s="191"/>
      <c r="H60" s="191"/>
      <c r="I60" s="191"/>
      <c r="J60" s="191"/>
      <c r="L60" s="305"/>
      <c r="M60" s="306"/>
      <c r="N60" s="302"/>
      <c r="O60" s="302"/>
      <c r="P60" s="302"/>
      <c r="Q60" s="302"/>
      <c r="R60" s="302"/>
      <c r="S60" s="302"/>
      <c r="T60" s="302"/>
      <c r="U60" s="302"/>
    </row>
    <row r="61" spans="1:21" ht="15.75">
      <c r="A61" s="175"/>
      <c r="B61" s="191"/>
      <c r="C61" s="191"/>
      <c r="D61" s="191"/>
      <c r="E61" s="191"/>
      <c r="F61" s="191"/>
      <c r="G61" s="191"/>
      <c r="H61" s="191"/>
      <c r="I61" s="191"/>
      <c r="J61" s="191"/>
      <c r="L61" s="305"/>
      <c r="M61" s="306"/>
      <c r="N61" s="302"/>
      <c r="O61" s="302"/>
      <c r="P61" s="302"/>
      <c r="Q61" s="302"/>
      <c r="R61" s="302"/>
      <c r="S61" s="302"/>
      <c r="T61" s="302"/>
      <c r="U61" s="302"/>
    </row>
    <row r="62" spans="1:21" ht="15.75">
      <c r="A62" s="175"/>
      <c r="B62" s="191"/>
      <c r="C62" s="191"/>
      <c r="D62" s="191"/>
      <c r="E62" s="191"/>
      <c r="F62" s="191"/>
      <c r="G62" s="191"/>
      <c r="H62" s="191"/>
      <c r="I62" s="191"/>
      <c r="J62" s="191"/>
      <c r="L62" s="305"/>
      <c r="M62" s="306"/>
      <c r="N62" s="302"/>
      <c r="O62" s="302"/>
      <c r="P62" s="302"/>
      <c r="Q62" s="302"/>
      <c r="R62" s="302"/>
      <c r="S62" s="302"/>
      <c r="T62" s="302"/>
      <c r="U62" s="302"/>
    </row>
    <row r="63" spans="1:21" ht="15.75">
      <c r="A63" s="175"/>
      <c r="B63" s="191"/>
      <c r="C63" s="191"/>
      <c r="D63" s="191"/>
      <c r="E63" s="191"/>
      <c r="F63" s="191"/>
      <c r="G63" s="191"/>
      <c r="H63" s="191"/>
      <c r="I63" s="191"/>
      <c r="J63" s="191"/>
      <c r="L63" s="305"/>
      <c r="M63" s="306"/>
      <c r="N63" s="302"/>
      <c r="O63" s="302"/>
      <c r="P63" s="302"/>
      <c r="Q63" s="302"/>
      <c r="R63" s="302"/>
      <c r="S63" s="302"/>
      <c r="T63" s="302"/>
      <c r="U63" s="302"/>
    </row>
    <row r="64" spans="1:21" ht="15.75">
      <c r="A64" s="175"/>
      <c r="B64" s="191"/>
      <c r="C64" s="191"/>
      <c r="D64" s="191"/>
      <c r="E64" s="191"/>
      <c r="F64" s="191"/>
      <c r="G64" s="191"/>
      <c r="H64" s="191"/>
      <c r="I64" s="191"/>
      <c r="J64" s="191"/>
      <c r="L64" s="305"/>
      <c r="M64" s="306"/>
      <c r="N64" s="302"/>
      <c r="O64" s="302"/>
      <c r="P64" s="302"/>
      <c r="Q64" s="302"/>
      <c r="R64" s="302"/>
      <c r="S64" s="302"/>
      <c r="T64" s="302"/>
      <c r="U64" s="302"/>
    </row>
    <row r="65" spans="1:21" ht="15.75">
      <c r="A65" s="175"/>
      <c r="B65" s="191"/>
      <c r="C65" s="191"/>
      <c r="D65" s="191"/>
      <c r="E65" s="191"/>
      <c r="F65" s="191"/>
      <c r="G65" s="191"/>
      <c r="H65" s="191"/>
      <c r="I65" s="191"/>
      <c r="J65" s="191"/>
      <c r="L65" s="305"/>
      <c r="M65" s="306"/>
      <c r="N65" s="302"/>
      <c r="O65" s="302"/>
      <c r="P65" s="302"/>
      <c r="Q65" s="302"/>
      <c r="R65" s="302"/>
      <c r="S65" s="302"/>
      <c r="T65" s="302"/>
      <c r="U65" s="302"/>
    </row>
    <row r="66" spans="1:21" ht="15.75">
      <c r="A66" s="175"/>
      <c r="B66" s="191"/>
      <c r="C66" s="191"/>
      <c r="D66" s="191"/>
      <c r="E66" s="191"/>
      <c r="F66" s="191"/>
      <c r="G66" s="191"/>
      <c r="H66" s="191"/>
      <c r="I66" s="191"/>
      <c r="J66" s="191"/>
      <c r="L66" s="305"/>
      <c r="M66" s="306"/>
      <c r="N66" s="302"/>
      <c r="O66" s="302"/>
      <c r="P66" s="302"/>
      <c r="Q66" s="302"/>
      <c r="R66" s="302"/>
      <c r="S66" s="302"/>
      <c r="T66" s="302"/>
      <c r="U66" s="302"/>
    </row>
    <row r="67" spans="1:21" ht="15.75">
      <c r="A67" s="175"/>
      <c r="B67" s="191"/>
      <c r="C67" s="191"/>
      <c r="D67" s="191"/>
      <c r="E67" s="191"/>
      <c r="F67" s="191"/>
      <c r="G67" s="191"/>
      <c r="H67" s="191"/>
      <c r="I67" s="191"/>
      <c r="J67" s="191"/>
      <c r="L67" s="305"/>
      <c r="M67" s="306"/>
      <c r="N67" s="302"/>
      <c r="O67" s="302"/>
      <c r="P67" s="302"/>
      <c r="Q67" s="302"/>
      <c r="R67" s="302"/>
      <c r="S67" s="302"/>
      <c r="T67" s="302"/>
      <c r="U67" s="302"/>
    </row>
    <row r="68" spans="1:21" ht="27.75" customHeight="1">
      <c r="A68" s="175"/>
      <c r="B68" s="191"/>
      <c r="C68" s="191"/>
      <c r="D68" s="191"/>
      <c r="E68" s="191"/>
      <c r="F68" s="191"/>
      <c r="G68" s="191"/>
      <c r="H68" s="191"/>
      <c r="I68" s="191"/>
      <c r="J68" s="191"/>
      <c r="L68" s="525" t="s">
        <v>970</v>
      </c>
      <c r="M68" s="525"/>
      <c r="N68" s="525"/>
      <c r="O68" s="525"/>
      <c r="P68" s="525"/>
      <c r="Q68" s="525"/>
      <c r="R68" s="525"/>
      <c r="S68" s="525"/>
      <c r="T68" s="525"/>
      <c r="U68" s="525"/>
    </row>
    <row r="69" spans="1:21" ht="15">
      <c r="A69" s="175"/>
      <c r="B69" s="191"/>
      <c r="C69" s="191"/>
      <c r="D69" s="191"/>
      <c r="E69" s="191"/>
      <c r="F69" s="191"/>
      <c r="G69" s="191"/>
      <c r="H69" s="191"/>
      <c r="I69" s="191"/>
      <c r="J69" s="191"/>
      <c r="L69" s="529" t="s">
        <v>1407</v>
      </c>
      <c r="M69" s="529"/>
      <c r="N69" s="529"/>
      <c r="O69" s="529"/>
      <c r="P69" s="529"/>
      <c r="Q69" s="529"/>
      <c r="R69" s="529"/>
      <c r="S69" s="529"/>
      <c r="T69" s="529"/>
      <c r="U69" s="529"/>
    </row>
    <row r="70" spans="1:21" ht="15">
      <c r="A70" s="175"/>
      <c r="B70" s="191"/>
      <c r="C70" s="191"/>
      <c r="D70" s="191"/>
      <c r="E70" s="191"/>
      <c r="F70" s="191"/>
      <c r="G70" s="191"/>
      <c r="H70" s="191"/>
      <c r="I70" s="191"/>
      <c r="J70" s="191"/>
      <c r="L70" s="529"/>
      <c r="M70" s="529"/>
      <c r="N70" s="529"/>
      <c r="O70" s="529"/>
      <c r="P70" s="529"/>
      <c r="Q70" s="529"/>
      <c r="R70" s="529"/>
      <c r="S70" s="529"/>
      <c r="T70" s="529"/>
      <c r="U70" s="529"/>
    </row>
    <row r="71" spans="1:21" ht="15">
      <c r="A71" s="175"/>
      <c r="B71" s="191"/>
      <c r="C71" s="191"/>
      <c r="D71" s="191"/>
      <c r="E71" s="191"/>
      <c r="F71" s="191"/>
      <c r="G71" s="191"/>
      <c r="H71" s="191"/>
      <c r="I71" s="191"/>
      <c r="J71" s="191"/>
      <c r="L71" s="530" t="s">
        <v>659</v>
      </c>
      <c r="M71" s="531" t="s">
        <v>595</v>
      </c>
      <c r="N71" s="531" t="s">
        <v>596</v>
      </c>
      <c r="O71" s="531" t="s">
        <v>660</v>
      </c>
      <c r="P71" s="531" t="s">
        <v>661</v>
      </c>
      <c r="Q71" s="535" t="s">
        <v>662</v>
      </c>
      <c r="R71" s="535"/>
      <c r="S71" s="535"/>
      <c r="T71" s="535"/>
      <c r="U71" s="536" t="s">
        <v>663</v>
      </c>
    </row>
    <row r="72" spans="1:21" ht="15">
      <c r="A72" s="175"/>
      <c r="B72" s="191"/>
      <c r="C72" s="191"/>
      <c r="D72" s="191"/>
      <c r="E72" s="191"/>
      <c r="F72" s="191"/>
      <c r="G72" s="191"/>
      <c r="H72" s="191"/>
      <c r="I72" s="191"/>
      <c r="J72" s="191"/>
      <c r="L72" s="530"/>
      <c r="M72" s="531"/>
      <c r="N72" s="531"/>
      <c r="O72" s="531"/>
      <c r="P72" s="531"/>
      <c r="Q72" s="535"/>
      <c r="R72" s="535"/>
      <c r="S72" s="535"/>
      <c r="T72" s="535"/>
      <c r="U72" s="536"/>
    </row>
    <row r="73" spans="1:21" ht="15">
      <c r="A73" s="175"/>
      <c r="B73" s="191"/>
      <c r="C73" s="191"/>
      <c r="D73" s="191"/>
      <c r="E73" s="191"/>
      <c r="F73" s="191"/>
      <c r="G73" s="191"/>
      <c r="H73" s="191"/>
      <c r="I73" s="191"/>
      <c r="J73" s="191"/>
      <c r="L73" s="530"/>
      <c r="M73" s="531"/>
      <c r="N73" s="531"/>
      <c r="O73" s="531"/>
      <c r="P73" s="531"/>
      <c r="Q73" s="535"/>
      <c r="R73" s="535"/>
      <c r="S73" s="535"/>
      <c r="T73" s="535"/>
      <c r="U73" s="536"/>
    </row>
    <row r="74" spans="1:21" ht="30">
      <c r="A74" s="175"/>
      <c r="B74" s="191"/>
      <c r="C74" s="191"/>
      <c r="D74" s="191"/>
      <c r="E74" s="191"/>
      <c r="F74" s="191"/>
      <c r="G74" s="191"/>
      <c r="H74" s="191"/>
      <c r="I74" s="191"/>
      <c r="J74" s="191"/>
      <c r="L74" s="530"/>
      <c r="M74" s="531"/>
      <c r="N74" s="531"/>
      <c r="O74" s="531"/>
      <c r="P74" s="531"/>
      <c r="Q74" s="347" t="s">
        <v>664</v>
      </c>
      <c r="R74" s="350" t="s">
        <v>665</v>
      </c>
      <c r="S74" s="345" t="s">
        <v>666</v>
      </c>
      <c r="T74" s="346" t="s">
        <v>667</v>
      </c>
      <c r="U74" s="536"/>
    </row>
    <row r="75" spans="1:21" ht="15">
      <c r="A75" s="175"/>
      <c r="B75" s="191"/>
      <c r="C75" s="191"/>
      <c r="D75" s="191"/>
      <c r="E75" s="191"/>
      <c r="F75" s="191"/>
      <c r="G75" s="191"/>
      <c r="H75" s="191"/>
      <c r="I75" s="191"/>
      <c r="J75" s="191"/>
      <c r="L75" s="530"/>
      <c r="M75" s="531"/>
      <c r="N75" s="531"/>
      <c r="O75" s="531"/>
      <c r="P75" s="531"/>
      <c r="Q75" s="521" t="s">
        <v>668</v>
      </c>
      <c r="R75" s="522" t="s">
        <v>669</v>
      </c>
      <c r="S75" s="523" t="s">
        <v>670</v>
      </c>
      <c r="T75" s="524" t="s">
        <v>671</v>
      </c>
      <c r="U75" s="536"/>
    </row>
    <row r="76" spans="1:21" ht="15">
      <c r="A76" s="175"/>
      <c r="B76" s="191"/>
      <c r="C76" s="191"/>
      <c r="D76" s="191"/>
      <c r="E76" s="191"/>
      <c r="F76" s="191"/>
      <c r="G76" s="191"/>
      <c r="H76" s="191"/>
      <c r="I76" s="191"/>
      <c r="J76" s="191"/>
      <c r="L76" s="530"/>
      <c r="M76" s="531"/>
      <c r="N76" s="531"/>
      <c r="O76" s="531"/>
      <c r="P76" s="531"/>
      <c r="Q76" s="521"/>
      <c r="R76" s="522"/>
      <c r="S76" s="523"/>
      <c r="T76" s="524"/>
      <c r="U76" s="536"/>
    </row>
    <row r="77" spans="1:21" ht="15">
      <c r="A77" s="175"/>
      <c r="B77" s="191"/>
      <c r="C77" s="191"/>
      <c r="D77" s="191"/>
      <c r="E77" s="191"/>
      <c r="F77" s="191"/>
      <c r="G77" s="191"/>
      <c r="H77" s="191"/>
      <c r="I77" s="191"/>
      <c r="J77" s="191"/>
      <c r="L77" s="530"/>
      <c r="M77" s="531"/>
      <c r="N77" s="531"/>
      <c r="O77" s="531"/>
      <c r="P77" s="531"/>
      <c r="Q77" s="521"/>
      <c r="R77" s="522"/>
      <c r="S77" s="523"/>
      <c r="T77" s="524"/>
      <c r="U77" s="536"/>
    </row>
    <row r="78" spans="1:21" ht="15.75">
      <c r="A78" s="175"/>
      <c r="B78" s="191"/>
      <c r="C78" s="191"/>
      <c r="D78" s="191"/>
      <c r="E78" s="191"/>
      <c r="F78" s="191"/>
      <c r="G78" s="191"/>
      <c r="H78" s="191"/>
      <c r="I78" s="191"/>
      <c r="J78" s="191"/>
      <c r="L78" s="59" t="s">
        <v>1408</v>
      </c>
      <c r="M78" s="60" t="s">
        <v>955</v>
      </c>
      <c r="N78" s="63">
        <f>'ترياژ و...'!G20</f>
        <v>0</v>
      </c>
      <c r="O78" s="63">
        <f>'ترياژ و...'!H4</f>
        <v>0</v>
      </c>
      <c r="P78" s="63" t="e">
        <f>(N78/O78)*100</f>
        <v>#DIV/0!</v>
      </c>
      <c r="Q78" s="347" t="e">
        <f>IF(P78&lt;=25,"yes","-")</f>
        <v>#DIV/0!</v>
      </c>
      <c r="R78" s="350" t="e">
        <f>IF(P78&gt;=26,IF(P78&lt;=51,"yes","-"),"-")</f>
        <v>#DIV/0!</v>
      </c>
      <c r="S78" s="345" t="e">
        <f>IF(P78&gt;=51,IF(P78&lt;=75,"yes","-"),"-")</f>
        <v>#DIV/0!</v>
      </c>
      <c r="T78" s="346" t="e">
        <f>IF(P78&gt;=76,"yes","-")</f>
        <v>#DIV/0!</v>
      </c>
      <c r="U78" s="343"/>
    </row>
    <row r="79" spans="1:21" ht="31.5">
      <c r="A79" s="175"/>
      <c r="B79" s="191"/>
      <c r="C79" s="191"/>
      <c r="D79" s="191"/>
      <c r="E79" s="191"/>
      <c r="F79" s="191"/>
      <c r="G79" s="191"/>
      <c r="H79" s="191"/>
      <c r="I79" s="191"/>
      <c r="J79" s="191"/>
      <c r="L79" s="59" t="s">
        <v>1409</v>
      </c>
      <c r="M79" s="60" t="s">
        <v>956</v>
      </c>
      <c r="N79" s="63">
        <f>'ترياژ و...'!G47</f>
        <v>0</v>
      </c>
      <c r="O79" s="63">
        <f>'ترياژ و...'!H21</f>
        <v>0</v>
      </c>
      <c r="P79" s="63" t="e">
        <f>(N79/O79)*100</f>
        <v>#DIV/0!</v>
      </c>
      <c r="Q79" s="347" t="e">
        <f>IF(P79&lt;=25,"yes","-")</f>
        <v>#DIV/0!</v>
      </c>
      <c r="R79" s="350" t="e">
        <f>IF(P79&gt;=26,IF(P79&lt;=51,"yes","-"),"-")</f>
        <v>#DIV/0!</v>
      </c>
      <c r="S79" s="345" t="e">
        <f>IF(P79&gt;=51,IF(P79&lt;=75,"yes","-"),"-")</f>
        <v>#DIV/0!</v>
      </c>
      <c r="T79" s="346" t="e">
        <f>IF(P79&gt;=76,"yes","-")</f>
        <v>#DIV/0!</v>
      </c>
      <c r="U79" s="343"/>
    </row>
    <row r="80" spans="1:21" ht="15.75">
      <c r="A80" s="175"/>
      <c r="B80" s="191"/>
      <c r="C80" s="191"/>
      <c r="D80" s="191"/>
      <c r="E80" s="191"/>
      <c r="F80" s="191"/>
      <c r="G80" s="191"/>
      <c r="H80" s="191"/>
      <c r="I80" s="191"/>
      <c r="J80" s="191"/>
      <c r="L80" s="59" t="s">
        <v>703</v>
      </c>
      <c r="M80" s="60" t="s">
        <v>957</v>
      </c>
      <c r="N80" s="63">
        <f>'ترياژ و...'!G59</f>
        <v>0</v>
      </c>
      <c r="O80" s="63">
        <f>'ترياژ و...'!H48</f>
        <v>0</v>
      </c>
      <c r="P80" s="63" t="e">
        <f>(N80/O80)*100</f>
        <v>#DIV/0!</v>
      </c>
      <c r="Q80" s="347" t="e">
        <f>IF(P80&lt;=25,"yes","-")</f>
        <v>#DIV/0!</v>
      </c>
      <c r="R80" s="350" t="e">
        <f>IF(P80&gt;=26,IF(P80&lt;=51,"yes","-"),"-")</f>
        <v>#DIV/0!</v>
      </c>
      <c r="S80" s="345" t="e">
        <f>IF(P80&gt;=51,IF(P80&lt;=75,"yes","-"),"-")</f>
        <v>#DIV/0!</v>
      </c>
      <c r="T80" s="346" t="e">
        <f>IF(P80&gt;=76,"yes","-")</f>
        <v>#DIV/0!</v>
      </c>
      <c r="U80" s="343"/>
    </row>
    <row r="81" spans="1:21" ht="15.75">
      <c r="A81" s="175"/>
      <c r="B81" s="191"/>
      <c r="C81" s="191"/>
      <c r="D81" s="191"/>
      <c r="E81" s="191"/>
      <c r="F81" s="191"/>
      <c r="G81" s="191"/>
      <c r="H81" s="191"/>
      <c r="I81" s="191"/>
      <c r="J81" s="191"/>
      <c r="L81" s="59">
        <v>3.1</v>
      </c>
      <c r="M81" s="60" t="s">
        <v>958</v>
      </c>
      <c r="N81" s="63">
        <f>SUM(N78:N80)</f>
        <v>0</v>
      </c>
      <c r="O81" s="63">
        <f>SUM(O78:O80)</f>
        <v>0</v>
      </c>
      <c r="P81" s="63" t="e">
        <f>(N81/O81)*100</f>
        <v>#DIV/0!</v>
      </c>
      <c r="Q81" s="347" t="e">
        <f>IF(P81&lt;=25,"yes","-")</f>
        <v>#DIV/0!</v>
      </c>
      <c r="R81" s="350" t="e">
        <f>IF(P81&gt;=26,IF(P81&lt;=51,"yes","-"),"-")</f>
        <v>#DIV/0!</v>
      </c>
      <c r="S81" s="345" t="e">
        <f>IF(P81&gt;=51,IF(P81&lt;=75,"yes","-"),"-")</f>
        <v>#DIV/0!</v>
      </c>
      <c r="T81" s="346" t="e">
        <f>IF(P81&gt;=76,"yes","-")</f>
        <v>#DIV/0!</v>
      </c>
      <c r="U81" s="343"/>
    </row>
    <row r="82" spans="1:21" ht="30" customHeight="1">
      <c r="A82" s="175"/>
      <c r="B82" s="191"/>
      <c r="C82" s="191"/>
      <c r="D82" s="191"/>
      <c r="E82" s="191"/>
      <c r="F82" s="191"/>
      <c r="G82" s="191"/>
      <c r="H82" s="191"/>
      <c r="I82" s="191"/>
      <c r="J82" s="191"/>
      <c r="L82" s="532" t="s">
        <v>971</v>
      </c>
      <c r="M82" s="533"/>
      <c r="N82" s="533"/>
      <c r="O82" s="533"/>
      <c r="P82" s="533"/>
      <c r="Q82" s="533"/>
      <c r="R82" s="533"/>
      <c r="S82" s="533"/>
      <c r="T82" s="533"/>
      <c r="U82" s="534"/>
    </row>
    <row r="83" spans="1:21" ht="15" customHeight="1">
      <c r="A83" s="175"/>
      <c r="B83" s="191"/>
      <c r="C83" s="191"/>
      <c r="D83" s="191"/>
      <c r="E83" s="191"/>
      <c r="F83" s="191"/>
      <c r="G83" s="191"/>
      <c r="H83" s="191"/>
      <c r="I83" s="191"/>
      <c r="J83" s="191"/>
      <c r="L83" s="512" t="s">
        <v>659</v>
      </c>
      <c r="M83" s="515" t="s">
        <v>595</v>
      </c>
      <c r="N83" s="515" t="s">
        <v>596</v>
      </c>
      <c r="O83" s="515" t="s">
        <v>660</v>
      </c>
      <c r="P83" s="515" t="s">
        <v>661</v>
      </c>
      <c r="Q83" s="537" t="s">
        <v>662</v>
      </c>
      <c r="R83" s="538"/>
      <c r="S83" s="538"/>
      <c r="T83" s="539"/>
      <c r="U83" s="518" t="s">
        <v>663</v>
      </c>
    </row>
    <row r="84" spans="1:21" ht="30">
      <c r="A84" s="175"/>
      <c r="B84" s="191"/>
      <c r="C84" s="191"/>
      <c r="D84" s="191"/>
      <c r="E84" s="191"/>
      <c r="F84" s="191"/>
      <c r="G84" s="191"/>
      <c r="H84" s="191"/>
      <c r="I84" s="191"/>
      <c r="J84" s="191"/>
      <c r="L84" s="513"/>
      <c r="M84" s="516"/>
      <c r="N84" s="516"/>
      <c r="O84" s="516"/>
      <c r="P84" s="516"/>
      <c r="Q84" s="347" t="s">
        <v>664</v>
      </c>
      <c r="R84" s="350" t="s">
        <v>665</v>
      </c>
      <c r="S84" s="345" t="s">
        <v>666</v>
      </c>
      <c r="T84" s="346" t="s">
        <v>667</v>
      </c>
      <c r="U84" s="519"/>
    </row>
    <row r="85" spans="1:21" ht="48" customHeight="1">
      <c r="A85" s="175"/>
      <c r="B85" s="191"/>
      <c r="C85" s="191"/>
      <c r="D85" s="191"/>
      <c r="E85" s="191"/>
      <c r="F85" s="191"/>
      <c r="G85" s="191"/>
      <c r="H85" s="191"/>
      <c r="I85" s="191"/>
      <c r="J85" s="191"/>
      <c r="L85" s="514"/>
      <c r="M85" s="517"/>
      <c r="N85" s="517"/>
      <c r="O85" s="517"/>
      <c r="P85" s="517"/>
      <c r="Q85" s="347" t="s">
        <v>668</v>
      </c>
      <c r="R85" s="350" t="s">
        <v>669</v>
      </c>
      <c r="S85" s="345" t="s">
        <v>670</v>
      </c>
      <c r="T85" s="346" t="s">
        <v>671</v>
      </c>
      <c r="U85" s="520"/>
    </row>
    <row r="86" spans="1:21" ht="15.75">
      <c r="A86" s="175"/>
      <c r="B86" s="191"/>
      <c r="C86" s="191"/>
      <c r="D86" s="191"/>
      <c r="E86" s="191"/>
      <c r="F86" s="191"/>
      <c r="G86" s="191"/>
      <c r="H86" s="191"/>
      <c r="I86" s="191"/>
      <c r="J86" s="191"/>
      <c r="L86" s="59" t="s">
        <v>719</v>
      </c>
      <c r="M86" s="60" t="s">
        <v>702</v>
      </c>
      <c r="N86" s="63">
        <f>'تكريم مادر باردار'!G19</f>
        <v>0</v>
      </c>
      <c r="O86" s="63">
        <f>'تكريم مادر باردار'!H3</f>
        <v>0</v>
      </c>
      <c r="P86" s="63" t="e">
        <f>(N86/O86)*100</f>
        <v>#DIV/0!</v>
      </c>
      <c r="Q86" s="347" t="e">
        <f>IF(P86&lt;=25,"yes","-")</f>
        <v>#DIV/0!</v>
      </c>
      <c r="R86" s="350" t="e">
        <f>IF(P86&gt;=26,IF(P86&lt;=51,"yes","-"),"-")</f>
        <v>#DIV/0!</v>
      </c>
      <c r="S86" s="345" t="e">
        <f>IF(P86&gt;=51,IF(P86&lt;=75,"yes","-"),"-")</f>
        <v>#DIV/0!</v>
      </c>
      <c r="T86" s="346" t="e">
        <f>IF(P86&gt;=76,"yes","-")</f>
        <v>#DIV/0!</v>
      </c>
      <c r="U86" s="343"/>
    </row>
    <row r="87" spans="1:21" ht="15.75">
      <c r="A87" s="175"/>
      <c r="B87" s="191"/>
      <c r="C87" s="191"/>
      <c r="D87" s="191"/>
      <c r="E87" s="191"/>
      <c r="F87" s="191"/>
      <c r="G87" s="191"/>
      <c r="H87" s="191"/>
      <c r="I87" s="191"/>
      <c r="J87" s="191"/>
      <c r="L87" s="59" t="s">
        <v>721</v>
      </c>
      <c r="M87" s="60" t="s">
        <v>959</v>
      </c>
      <c r="N87" s="63">
        <f>'تكريم مادر باردار'!G40</f>
        <v>0</v>
      </c>
      <c r="O87" s="63">
        <f>'تكريم مادر باردار'!H20</f>
        <v>0</v>
      </c>
      <c r="P87" s="63" t="e">
        <f>(N87/O87)*100</f>
        <v>#DIV/0!</v>
      </c>
      <c r="Q87" s="347" t="e">
        <f>IF(P87&lt;=25,"yes","-")</f>
        <v>#DIV/0!</v>
      </c>
      <c r="R87" s="350" t="e">
        <f>IF(P87&gt;=26,IF(P87&lt;=51,"yes","-"),"-")</f>
        <v>#DIV/0!</v>
      </c>
      <c r="S87" s="345" t="e">
        <f>IF(P87&gt;=51,IF(P87&lt;=75,"yes","-"),"-")</f>
        <v>#DIV/0!</v>
      </c>
      <c r="T87" s="346" t="e">
        <f>IF(P87&gt;=76,"yes","-")</f>
        <v>#DIV/0!</v>
      </c>
      <c r="U87" s="343"/>
    </row>
    <row r="88" spans="1:21" ht="15.75">
      <c r="A88" s="175"/>
      <c r="B88" s="191"/>
      <c r="C88" s="191"/>
      <c r="D88" s="191"/>
      <c r="E88" s="191"/>
      <c r="F88" s="191"/>
      <c r="G88" s="191"/>
      <c r="H88" s="191"/>
      <c r="I88" s="191"/>
      <c r="J88" s="191"/>
      <c r="L88" s="59">
        <v>3.2</v>
      </c>
      <c r="M88" s="60" t="s">
        <v>958</v>
      </c>
      <c r="N88" s="63">
        <f>SUM(N86:N87)</f>
        <v>0</v>
      </c>
      <c r="O88" s="63">
        <f>SUM(O86:O87)</f>
        <v>0</v>
      </c>
      <c r="P88" s="63" t="e">
        <f>(N88/O88)*100</f>
        <v>#DIV/0!</v>
      </c>
      <c r="Q88" s="347" t="e">
        <f>IF(P88&lt;=25,"yes","-")</f>
        <v>#DIV/0!</v>
      </c>
      <c r="R88" s="350" t="e">
        <f>IF(P88&gt;=26,IF(P88&lt;=51,"yes","-"),"-")</f>
        <v>#DIV/0!</v>
      </c>
      <c r="S88" s="345" t="e">
        <f>IF(P88&gt;=51,IF(P88&lt;=75,"yes","-"),"-")</f>
        <v>#DIV/0!</v>
      </c>
      <c r="T88" s="346" t="e">
        <f>IF(P88&gt;=76,"yes","-")</f>
        <v>#DIV/0!</v>
      </c>
      <c r="U88" s="343"/>
    </row>
    <row r="89" spans="1:21" ht="15.75">
      <c r="A89" s="175"/>
      <c r="B89" s="191"/>
      <c r="C89" s="191"/>
      <c r="D89" s="191"/>
      <c r="E89" s="191"/>
      <c r="F89" s="191"/>
      <c r="G89" s="191"/>
      <c r="H89" s="191"/>
      <c r="I89" s="191"/>
      <c r="J89" s="191"/>
      <c r="L89" s="307"/>
      <c r="M89" s="306"/>
      <c r="N89" s="302"/>
      <c r="O89" s="302"/>
      <c r="P89" s="302"/>
      <c r="Q89" s="302"/>
      <c r="R89" s="302"/>
      <c r="S89" s="302"/>
      <c r="T89" s="302"/>
      <c r="U89" s="302"/>
    </row>
    <row r="90" spans="1:21" ht="15.75">
      <c r="A90" s="175"/>
      <c r="B90" s="191"/>
      <c r="C90" s="191"/>
      <c r="D90" s="191"/>
      <c r="E90" s="191"/>
      <c r="F90" s="191"/>
      <c r="G90" s="191"/>
      <c r="H90" s="191"/>
      <c r="I90" s="191"/>
      <c r="J90" s="191"/>
      <c r="L90" s="307"/>
      <c r="M90" s="306"/>
      <c r="N90" s="302"/>
      <c r="O90" s="302"/>
      <c r="P90" s="302"/>
      <c r="Q90" s="302"/>
      <c r="R90" s="302"/>
      <c r="S90" s="302"/>
      <c r="T90" s="302"/>
      <c r="U90" s="302"/>
    </row>
    <row r="91" spans="1:21" ht="15.75">
      <c r="A91" s="175"/>
      <c r="B91" s="191"/>
      <c r="C91" s="191"/>
      <c r="D91" s="191"/>
      <c r="E91" s="191"/>
      <c r="F91" s="191"/>
      <c r="G91" s="191"/>
      <c r="H91" s="191"/>
      <c r="I91" s="191"/>
      <c r="J91" s="191"/>
      <c r="L91" s="307"/>
      <c r="M91" s="306"/>
      <c r="N91" s="302"/>
      <c r="O91" s="302"/>
      <c r="P91" s="302"/>
      <c r="Q91" s="302"/>
      <c r="R91" s="302"/>
      <c r="S91" s="302"/>
      <c r="T91" s="302"/>
      <c r="U91" s="302"/>
    </row>
    <row r="92" spans="1:21" ht="15.75">
      <c r="A92" s="175"/>
      <c r="B92" s="191"/>
      <c r="C92" s="191"/>
      <c r="D92" s="191"/>
      <c r="E92" s="191"/>
      <c r="F92" s="191"/>
      <c r="G92" s="191"/>
      <c r="H92" s="191"/>
      <c r="I92" s="191"/>
      <c r="J92" s="191"/>
      <c r="L92" s="307"/>
      <c r="M92" s="306"/>
      <c r="N92" s="302"/>
      <c r="O92" s="302"/>
      <c r="P92" s="302"/>
      <c r="Q92" s="302"/>
      <c r="R92" s="302"/>
      <c r="S92" s="302"/>
      <c r="T92" s="302"/>
      <c r="U92" s="302"/>
    </row>
    <row r="93" spans="1:21" ht="15.75">
      <c r="A93" s="175"/>
      <c r="B93" s="191"/>
      <c r="C93" s="191"/>
      <c r="D93" s="191"/>
      <c r="E93" s="191"/>
      <c r="F93" s="191"/>
      <c r="G93" s="191"/>
      <c r="H93" s="191"/>
      <c r="I93" s="191"/>
      <c r="J93" s="191"/>
      <c r="L93" s="307"/>
      <c r="M93" s="306"/>
      <c r="N93" s="302"/>
      <c r="O93" s="302"/>
      <c r="P93" s="302"/>
      <c r="Q93" s="302"/>
      <c r="R93" s="302"/>
      <c r="S93" s="302"/>
      <c r="T93" s="302"/>
      <c r="U93" s="302"/>
    </row>
    <row r="94" spans="1:21" ht="15.75">
      <c r="A94" s="175"/>
      <c r="B94" s="191"/>
      <c r="C94" s="191"/>
      <c r="D94" s="191"/>
      <c r="E94" s="191"/>
      <c r="F94" s="191"/>
      <c r="G94" s="191"/>
      <c r="H94" s="191"/>
      <c r="I94" s="191"/>
      <c r="J94" s="191"/>
      <c r="L94" s="307"/>
      <c r="M94" s="306"/>
      <c r="N94" s="302"/>
      <c r="O94" s="302"/>
      <c r="P94" s="302"/>
      <c r="Q94" s="302"/>
      <c r="R94" s="302"/>
      <c r="S94" s="302"/>
      <c r="T94" s="302"/>
      <c r="U94" s="302"/>
    </row>
    <row r="95" spans="1:21" ht="15.75">
      <c r="A95" s="175"/>
      <c r="B95" s="191"/>
      <c r="C95" s="191"/>
      <c r="D95" s="191"/>
      <c r="E95" s="191"/>
      <c r="F95" s="191"/>
      <c r="G95" s="191"/>
      <c r="H95" s="191"/>
      <c r="I95" s="191"/>
      <c r="J95" s="191"/>
      <c r="L95" s="307"/>
      <c r="M95" s="306"/>
      <c r="N95" s="302"/>
      <c r="O95" s="302"/>
      <c r="P95" s="302"/>
      <c r="Q95" s="302"/>
      <c r="R95" s="302"/>
      <c r="S95" s="302"/>
      <c r="T95" s="302"/>
      <c r="U95" s="302"/>
    </row>
    <row r="96" spans="1:21" ht="15.75">
      <c r="A96" s="175"/>
      <c r="B96" s="191"/>
      <c r="C96" s="191"/>
      <c r="D96" s="191"/>
      <c r="E96" s="191"/>
      <c r="F96" s="191"/>
      <c r="G96" s="191"/>
      <c r="H96" s="191"/>
      <c r="I96" s="191"/>
      <c r="J96" s="191"/>
      <c r="L96" s="307"/>
      <c r="M96" s="306"/>
      <c r="N96" s="302"/>
      <c r="O96" s="302"/>
      <c r="P96" s="302"/>
      <c r="Q96" s="302"/>
      <c r="R96" s="302"/>
      <c r="S96" s="302"/>
      <c r="T96" s="302"/>
      <c r="U96" s="302"/>
    </row>
    <row r="97" spans="1:21" ht="15.75">
      <c r="A97" s="175"/>
      <c r="B97" s="191"/>
      <c r="C97" s="191"/>
      <c r="D97" s="191"/>
      <c r="E97" s="191"/>
      <c r="F97" s="191"/>
      <c r="G97" s="191"/>
      <c r="H97" s="191"/>
      <c r="I97" s="191"/>
      <c r="J97" s="191"/>
      <c r="L97" s="307"/>
      <c r="M97" s="306"/>
      <c r="N97" s="302"/>
      <c r="O97" s="302"/>
      <c r="P97" s="302"/>
      <c r="Q97" s="302"/>
      <c r="R97" s="302"/>
      <c r="S97" s="302"/>
      <c r="T97" s="302"/>
      <c r="U97" s="302"/>
    </row>
    <row r="98" spans="1:21" ht="15.75">
      <c r="A98" s="175"/>
      <c r="B98" s="191"/>
      <c r="C98" s="191"/>
      <c r="D98" s="191"/>
      <c r="E98" s="191"/>
      <c r="F98" s="191"/>
      <c r="G98" s="191"/>
      <c r="H98" s="191"/>
      <c r="I98" s="191"/>
      <c r="J98" s="191"/>
      <c r="L98" s="307"/>
      <c r="M98" s="306"/>
      <c r="N98" s="302"/>
      <c r="O98" s="302"/>
      <c r="P98" s="302"/>
      <c r="Q98" s="302"/>
      <c r="R98" s="302"/>
      <c r="S98" s="302"/>
      <c r="T98" s="302"/>
      <c r="U98" s="302"/>
    </row>
    <row r="99" spans="1:21" ht="31.5" customHeight="1">
      <c r="A99" s="529" t="s">
        <v>701</v>
      </c>
      <c r="B99" s="529"/>
      <c r="C99" s="529"/>
      <c r="D99" s="529"/>
      <c r="E99" s="529"/>
      <c r="F99" s="529"/>
      <c r="G99" s="529"/>
      <c r="H99" s="529"/>
      <c r="I99" s="529"/>
      <c r="J99" s="529"/>
      <c r="L99" s="532" t="s">
        <v>1410</v>
      </c>
      <c r="M99" s="533"/>
      <c r="N99" s="533"/>
      <c r="O99" s="533"/>
      <c r="P99" s="533"/>
      <c r="Q99" s="533"/>
      <c r="R99" s="533"/>
      <c r="S99" s="533"/>
      <c r="T99" s="533"/>
      <c r="U99" s="534"/>
    </row>
    <row r="100" spans="1:21" ht="33" customHeight="1">
      <c r="A100" s="530" t="s">
        <v>659</v>
      </c>
      <c r="B100" s="531" t="s">
        <v>595</v>
      </c>
      <c r="C100" s="531" t="s">
        <v>596</v>
      </c>
      <c r="D100" s="531" t="s">
        <v>660</v>
      </c>
      <c r="E100" s="531" t="s">
        <v>661</v>
      </c>
      <c r="F100" s="535" t="s">
        <v>662</v>
      </c>
      <c r="G100" s="535"/>
      <c r="H100" s="535"/>
      <c r="I100" s="535"/>
      <c r="J100" s="536" t="s">
        <v>663</v>
      </c>
      <c r="L100" s="512" t="s">
        <v>659</v>
      </c>
      <c r="M100" s="515" t="s">
        <v>595</v>
      </c>
      <c r="N100" s="515" t="s">
        <v>596</v>
      </c>
      <c r="O100" s="515" t="s">
        <v>660</v>
      </c>
      <c r="P100" s="515" t="s">
        <v>661</v>
      </c>
      <c r="Q100" s="537" t="s">
        <v>662</v>
      </c>
      <c r="R100" s="538"/>
      <c r="S100" s="538"/>
      <c r="T100" s="539"/>
      <c r="U100" s="518" t="s">
        <v>663</v>
      </c>
    </row>
    <row r="101" spans="1:21" ht="30">
      <c r="A101" s="530"/>
      <c r="B101" s="531"/>
      <c r="C101" s="531"/>
      <c r="D101" s="531"/>
      <c r="E101" s="531"/>
      <c r="F101" s="71" t="s">
        <v>664</v>
      </c>
      <c r="G101" s="72" t="s">
        <v>665</v>
      </c>
      <c r="H101" s="73" t="s">
        <v>666</v>
      </c>
      <c r="I101" s="74" t="s">
        <v>667</v>
      </c>
      <c r="J101" s="536"/>
      <c r="L101" s="513"/>
      <c r="M101" s="516"/>
      <c r="N101" s="516"/>
      <c r="O101" s="516"/>
      <c r="P101" s="516"/>
      <c r="Q101" s="347" t="s">
        <v>664</v>
      </c>
      <c r="R101" s="350" t="s">
        <v>665</v>
      </c>
      <c r="S101" s="345" t="s">
        <v>666</v>
      </c>
      <c r="T101" s="346" t="s">
        <v>667</v>
      </c>
      <c r="U101" s="519"/>
    </row>
    <row r="102" spans="1:21" ht="59.25" customHeight="1">
      <c r="A102" s="530"/>
      <c r="B102" s="531"/>
      <c r="C102" s="531"/>
      <c r="D102" s="531"/>
      <c r="E102" s="531"/>
      <c r="F102" s="71" t="s">
        <v>668</v>
      </c>
      <c r="G102" s="72" t="s">
        <v>669</v>
      </c>
      <c r="H102" s="73" t="s">
        <v>670</v>
      </c>
      <c r="I102" s="74" t="s">
        <v>671</v>
      </c>
      <c r="J102" s="536"/>
      <c r="L102" s="514"/>
      <c r="M102" s="517"/>
      <c r="N102" s="517"/>
      <c r="O102" s="517"/>
      <c r="P102" s="517"/>
      <c r="Q102" s="347" t="s">
        <v>668</v>
      </c>
      <c r="R102" s="350" t="s">
        <v>669</v>
      </c>
      <c r="S102" s="345" t="s">
        <v>670</v>
      </c>
      <c r="T102" s="346" t="s">
        <v>671</v>
      </c>
      <c r="U102" s="520"/>
    </row>
    <row r="103" spans="1:21" ht="31.5">
      <c r="A103" s="286" t="s">
        <v>703</v>
      </c>
      <c r="B103" s="191" t="s">
        <v>704</v>
      </c>
      <c r="C103" s="285"/>
      <c r="D103" s="191"/>
      <c r="E103" s="191"/>
      <c r="F103" s="191"/>
      <c r="G103" s="191"/>
      <c r="H103" s="191"/>
      <c r="I103" s="191"/>
      <c r="J103" s="191"/>
      <c r="L103" s="64" t="s">
        <v>724</v>
      </c>
      <c r="M103" s="60" t="s">
        <v>711</v>
      </c>
      <c r="N103" s="62">
        <f>'اداره زايمان مادر كم خطر'!G27</f>
        <v>0</v>
      </c>
      <c r="O103" s="63">
        <f>'اداره زايمان مادر كم خطر'!H3</f>
        <v>0</v>
      </c>
      <c r="P103" s="63" t="e">
        <f aca="true" t="shared" si="10" ref="P103:P110">(N103/O103)*100</f>
        <v>#DIV/0!</v>
      </c>
      <c r="Q103" s="347" t="e">
        <f aca="true" t="shared" si="11" ref="Q103:Q110">IF(P103&lt;=25,"yes","-")</f>
        <v>#DIV/0!</v>
      </c>
      <c r="R103" s="350" t="e">
        <f>IF(P103&gt;=26,IF(P103&lt;=51,"yes","-"),"-")</f>
        <v>#DIV/0!</v>
      </c>
      <c r="S103" s="345" t="e">
        <f>IF(P103&gt;=51,IF(P103&lt;=75,"yes","-"),"-")</f>
        <v>#DIV/0!</v>
      </c>
      <c r="T103" s="346" t="e">
        <f>IF(P103&gt;=76,"yes","-")</f>
        <v>#DIV/0!</v>
      </c>
      <c r="U103" s="343"/>
    </row>
    <row r="104" spans="1:21" ht="31.5">
      <c r="A104" s="78" t="s">
        <v>705</v>
      </c>
      <c r="B104" s="191" t="s">
        <v>706</v>
      </c>
      <c r="C104" s="285"/>
      <c r="D104" s="191"/>
      <c r="E104" s="191"/>
      <c r="F104" s="191"/>
      <c r="G104" s="191"/>
      <c r="H104" s="191"/>
      <c r="I104" s="191"/>
      <c r="J104" s="191"/>
      <c r="L104" s="59" t="s">
        <v>1411</v>
      </c>
      <c r="M104" s="60" t="s">
        <v>706</v>
      </c>
      <c r="N104" s="62">
        <f>'اداره زايمان مادر كم خطر'!G38</f>
        <v>0</v>
      </c>
      <c r="O104" s="63">
        <f>'اداره زايمان مادر كم خطر'!H28</f>
        <v>0</v>
      </c>
      <c r="P104" s="63" t="e">
        <f t="shared" si="10"/>
        <v>#DIV/0!</v>
      </c>
      <c r="Q104" s="347" t="e">
        <f t="shared" si="11"/>
        <v>#DIV/0!</v>
      </c>
      <c r="R104" s="350" t="e">
        <f aca="true" t="shared" si="12" ref="R104:R110">IF(P104&gt;=26,IF(P104&lt;=51,"yes","-"),"-")</f>
        <v>#DIV/0!</v>
      </c>
      <c r="S104" s="345" t="e">
        <f aca="true" t="shared" si="13" ref="S104:S110">IF(P104&gt;=51,IF(P104&lt;=75,"yes","-"),"-")</f>
        <v>#DIV/0!</v>
      </c>
      <c r="T104" s="346" t="e">
        <f aca="true" t="shared" si="14" ref="T104:T110">IF(P104&gt;=76,"yes","-")</f>
        <v>#DIV/0!</v>
      </c>
      <c r="U104" s="343"/>
    </row>
    <row r="105" spans="1:21" ht="46.5" customHeight="1">
      <c r="A105" s="286" t="s">
        <v>707</v>
      </c>
      <c r="B105" s="191" t="s">
        <v>708</v>
      </c>
      <c r="C105" s="285"/>
      <c r="D105" s="191"/>
      <c r="E105" s="191"/>
      <c r="F105" s="191"/>
      <c r="G105" s="191"/>
      <c r="H105" s="191"/>
      <c r="I105" s="191"/>
      <c r="J105" s="191"/>
      <c r="L105" s="64" t="s">
        <v>1412</v>
      </c>
      <c r="M105" s="60" t="s">
        <v>1417</v>
      </c>
      <c r="N105" s="62">
        <f>'اداره زايمان مادر كم خطر'!G57</f>
        <v>0</v>
      </c>
      <c r="O105" s="63">
        <f>'اداره زايمان مادر كم خطر'!H39</f>
        <v>0</v>
      </c>
      <c r="P105" s="63" t="e">
        <f t="shared" si="10"/>
        <v>#DIV/0!</v>
      </c>
      <c r="Q105" s="347" t="e">
        <f t="shared" si="11"/>
        <v>#DIV/0!</v>
      </c>
      <c r="R105" s="350" t="e">
        <f t="shared" si="12"/>
        <v>#DIV/0!</v>
      </c>
      <c r="S105" s="345" t="e">
        <f t="shared" si="13"/>
        <v>#DIV/0!</v>
      </c>
      <c r="T105" s="346" t="e">
        <f t="shared" si="14"/>
        <v>#DIV/0!</v>
      </c>
      <c r="U105" s="343"/>
    </row>
    <row r="106" spans="1:21" ht="15.75">
      <c r="A106" s="78" t="s">
        <v>709</v>
      </c>
      <c r="B106" s="191" t="s">
        <v>710</v>
      </c>
      <c r="C106" s="285"/>
      <c r="D106" s="191"/>
      <c r="E106" s="191"/>
      <c r="F106" s="191"/>
      <c r="G106" s="191"/>
      <c r="H106" s="191"/>
      <c r="I106" s="191"/>
      <c r="J106" s="191"/>
      <c r="L106" s="64" t="s">
        <v>1413</v>
      </c>
      <c r="M106" s="60" t="s">
        <v>710</v>
      </c>
      <c r="N106" s="62">
        <f>'اداره زايمان مادر كم خطر'!G77</f>
        <v>0</v>
      </c>
      <c r="O106" s="63">
        <f>'اداره زايمان مادر كم خطر'!H58</f>
        <v>0</v>
      </c>
      <c r="P106" s="63" t="e">
        <f t="shared" si="10"/>
        <v>#DIV/0!</v>
      </c>
      <c r="Q106" s="347" t="e">
        <f t="shared" si="11"/>
        <v>#DIV/0!</v>
      </c>
      <c r="R106" s="350" t="e">
        <f t="shared" si="12"/>
        <v>#DIV/0!</v>
      </c>
      <c r="S106" s="345" t="e">
        <f t="shared" si="13"/>
        <v>#DIV/0!</v>
      </c>
      <c r="T106" s="346" t="e">
        <f t="shared" si="14"/>
        <v>#DIV/0!</v>
      </c>
      <c r="U106" s="343"/>
    </row>
    <row r="107" spans="1:21" ht="31.5">
      <c r="A107" s="78" t="s">
        <v>712</v>
      </c>
      <c r="B107" s="191" t="s">
        <v>713</v>
      </c>
      <c r="C107" s="285"/>
      <c r="D107" s="191"/>
      <c r="E107" s="191"/>
      <c r="F107" s="191"/>
      <c r="G107" s="191"/>
      <c r="H107" s="191"/>
      <c r="I107" s="191"/>
      <c r="J107" s="191"/>
      <c r="L107" s="59" t="s">
        <v>1414</v>
      </c>
      <c r="M107" s="60" t="s">
        <v>713</v>
      </c>
      <c r="N107" s="62">
        <f>'اداره زايمان مادر كم خطر'!G101</f>
        <v>0</v>
      </c>
      <c r="O107" s="63">
        <f>'اداره زايمان مادر كم خطر'!H78</f>
        <v>0</v>
      </c>
      <c r="P107" s="63" t="e">
        <f t="shared" si="10"/>
        <v>#DIV/0!</v>
      </c>
      <c r="Q107" s="347" t="e">
        <f t="shared" si="11"/>
        <v>#DIV/0!</v>
      </c>
      <c r="R107" s="350" t="e">
        <f t="shared" si="12"/>
        <v>#DIV/0!</v>
      </c>
      <c r="S107" s="345" t="e">
        <f t="shared" si="13"/>
        <v>#DIV/0!</v>
      </c>
      <c r="T107" s="346" t="e">
        <f t="shared" si="14"/>
        <v>#DIV/0!</v>
      </c>
      <c r="U107" s="343"/>
    </row>
    <row r="108" spans="1:21" ht="31.5">
      <c r="A108" s="286" t="s">
        <v>714</v>
      </c>
      <c r="B108" s="191" t="s">
        <v>715</v>
      </c>
      <c r="C108" s="285"/>
      <c r="D108" s="191"/>
      <c r="E108" s="191"/>
      <c r="F108" s="191"/>
      <c r="G108" s="191"/>
      <c r="H108" s="191"/>
      <c r="I108" s="191"/>
      <c r="J108" s="191"/>
      <c r="L108" s="64" t="s">
        <v>1415</v>
      </c>
      <c r="M108" s="60" t="s">
        <v>715</v>
      </c>
      <c r="N108" s="62">
        <f>'اداره زايمان مادر كم خطر'!G115</f>
        <v>0</v>
      </c>
      <c r="O108" s="63">
        <f>'اداره زايمان مادر كم خطر'!H102</f>
        <v>0</v>
      </c>
      <c r="P108" s="63" t="e">
        <f t="shared" si="10"/>
        <v>#DIV/0!</v>
      </c>
      <c r="Q108" s="347" t="e">
        <f t="shared" si="11"/>
        <v>#DIV/0!</v>
      </c>
      <c r="R108" s="350" t="e">
        <f t="shared" si="12"/>
        <v>#DIV/0!</v>
      </c>
      <c r="S108" s="345" t="e">
        <f t="shared" si="13"/>
        <v>#DIV/0!</v>
      </c>
      <c r="T108" s="346" t="e">
        <f t="shared" si="14"/>
        <v>#DIV/0!</v>
      </c>
      <c r="U108" s="343"/>
    </row>
    <row r="109" spans="1:21" ht="47.25">
      <c r="A109" s="78" t="s">
        <v>716</v>
      </c>
      <c r="B109" s="191" t="s">
        <v>717</v>
      </c>
      <c r="C109" s="285"/>
      <c r="D109" s="191"/>
      <c r="E109" s="191"/>
      <c r="F109" s="191"/>
      <c r="G109" s="308"/>
      <c r="H109" s="191"/>
      <c r="I109" s="191"/>
      <c r="J109" s="191"/>
      <c r="L109" s="64" t="s">
        <v>1416</v>
      </c>
      <c r="M109" s="60" t="s">
        <v>717</v>
      </c>
      <c r="N109" s="63">
        <f>'اداره زايمان مادر كم خطر'!G136</f>
        <v>0</v>
      </c>
      <c r="O109" s="63">
        <f>'اداره زايمان مادر كم خطر'!H116</f>
        <v>0</v>
      </c>
      <c r="P109" s="63" t="e">
        <f t="shared" si="10"/>
        <v>#DIV/0!</v>
      </c>
      <c r="Q109" s="347" t="e">
        <f t="shared" si="11"/>
        <v>#DIV/0!</v>
      </c>
      <c r="R109" s="350" t="e">
        <f t="shared" si="12"/>
        <v>#DIV/0!</v>
      </c>
      <c r="S109" s="345" t="e">
        <f t="shared" si="13"/>
        <v>#DIV/0!</v>
      </c>
      <c r="T109" s="346" t="e">
        <f t="shared" si="14"/>
        <v>#DIV/0!</v>
      </c>
      <c r="U109" s="343"/>
    </row>
    <row r="110" spans="1:21" ht="15" customHeight="1">
      <c r="A110" s="287"/>
      <c r="B110" s="60" t="s">
        <v>682</v>
      </c>
      <c r="C110" s="288"/>
      <c r="D110" s="60"/>
      <c r="E110" s="60"/>
      <c r="F110" s="60"/>
      <c r="G110" s="60"/>
      <c r="H110" s="60"/>
      <c r="I110" s="60"/>
      <c r="J110" s="60"/>
      <c r="L110" s="75">
        <v>3.3</v>
      </c>
      <c r="M110" s="60" t="s">
        <v>682</v>
      </c>
      <c r="N110" s="61">
        <f>SUM(N103:N109)</f>
        <v>0</v>
      </c>
      <c r="O110" s="61">
        <f>SUM(O103:O109)</f>
        <v>0</v>
      </c>
      <c r="P110" s="61" t="e">
        <f t="shared" si="10"/>
        <v>#DIV/0!</v>
      </c>
      <c r="Q110" s="347" t="e">
        <f t="shared" si="11"/>
        <v>#DIV/0!</v>
      </c>
      <c r="R110" s="350" t="e">
        <f t="shared" si="12"/>
        <v>#DIV/0!</v>
      </c>
      <c r="S110" s="345" t="e">
        <f t="shared" si="13"/>
        <v>#DIV/0!</v>
      </c>
      <c r="T110" s="346" t="e">
        <f t="shared" si="14"/>
        <v>#DIV/0!</v>
      </c>
      <c r="U110" s="343"/>
    </row>
    <row r="111" spans="1:21" ht="15" customHeight="1">
      <c r="A111" s="289"/>
      <c r="B111" s="290"/>
      <c r="C111" s="290"/>
      <c r="D111" s="290"/>
      <c r="E111" s="290"/>
      <c r="F111" s="290"/>
      <c r="G111" s="290"/>
      <c r="H111" s="290"/>
      <c r="I111" s="290"/>
      <c r="J111" s="291"/>
      <c r="L111" s="309"/>
      <c r="M111" s="306"/>
      <c r="N111" s="306"/>
      <c r="O111" s="306"/>
      <c r="P111" s="306"/>
      <c r="Q111" s="306"/>
      <c r="R111" s="306"/>
      <c r="S111" s="306"/>
      <c r="T111" s="306"/>
      <c r="U111" s="306"/>
    </row>
    <row r="112" spans="1:21" ht="15" customHeight="1">
      <c r="A112" s="289"/>
      <c r="B112" s="290"/>
      <c r="C112" s="290"/>
      <c r="D112" s="290"/>
      <c r="E112" s="290"/>
      <c r="F112" s="290"/>
      <c r="G112" s="290"/>
      <c r="H112" s="290"/>
      <c r="I112" s="290"/>
      <c r="J112" s="291"/>
      <c r="L112" s="309"/>
      <c r="M112" s="306"/>
      <c r="N112" s="306"/>
      <c r="O112" s="306"/>
      <c r="P112" s="306"/>
      <c r="Q112" s="306"/>
      <c r="R112" s="306"/>
      <c r="S112" s="306"/>
      <c r="T112" s="306"/>
      <c r="U112" s="306"/>
    </row>
    <row r="113" spans="1:21" ht="15" customHeight="1">
      <c r="A113" s="289"/>
      <c r="B113" s="290"/>
      <c r="C113" s="290"/>
      <c r="D113" s="290"/>
      <c r="E113" s="290"/>
      <c r="F113" s="290"/>
      <c r="G113" s="290"/>
      <c r="H113" s="290"/>
      <c r="I113" s="290"/>
      <c r="J113" s="291"/>
      <c r="L113" s="309"/>
      <c r="M113" s="306"/>
      <c r="N113" s="306"/>
      <c r="O113" s="306"/>
      <c r="P113" s="306"/>
      <c r="Q113" s="306"/>
      <c r="R113" s="306"/>
      <c r="S113" s="306"/>
      <c r="T113" s="306"/>
      <c r="U113" s="306"/>
    </row>
    <row r="114" spans="1:21" ht="15" customHeight="1">
      <c r="A114" s="289"/>
      <c r="B114" s="290"/>
      <c r="C114" s="290"/>
      <c r="D114" s="290"/>
      <c r="E114" s="290"/>
      <c r="F114" s="290"/>
      <c r="G114" s="290"/>
      <c r="H114" s="290"/>
      <c r="I114" s="290"/>
      <c r="J114" s="291"/>
      <c r="L114" s="309"/>
      <c r="M114" s="306"/>
      <c r="N114" s="306"/>
      <c r="O114" s="306"/>
      <c r="P114" s="306"/>
      <c r="Q114" s="306"/>
      <c r="R114" s="306"/>
      <c r="S114" s="306"/>
      <c r="T114" s="306"/>
      <c r="U114" s="306"/>
    </row>
    <row r="115" spans="1:21" ht="15" customHeight="1">
      <c r="A115" s="289"/>
      <c r="B115" s="290"/>
      <c r="C115" s="290"/>
      <c r="D115" s="290"/>
      <c r="E115" s="290"/>
      <c r="F115" s="290"/>
      <c r="G115" s="290"/>
      <c r="H115" s="290"/>
      <c r="I115" s="290"/>
      <c r="J115" s="291"/>
      <c r="L115" s="309"/>
      <c r="M115" s="306"/>
      <c r="N115" s="306"/>
      <c r="O115" s="306"/>
      <c r="P115" s="306"/>
      <c r="Q115" s="306"/>
      <c r="R115" s="306"/>
      <c r="S115" s="306"/>
      <c r="T115" s="306"/>
      <c r="U115" s="306"/>
    </row>
    <row r="116" spans="1:21" ht="31.5" customHeight="1">
      <c r="A116" s="289"/>
      <c r="B116" s="290"/>
      <c r="C116" s="290"/>
      <c r="D116" s="290"/>
      <c r="E116" s="290"/>
      <c r="F116" s="290"/>
      <c r="G116" s="290"/>
      <c r="H116" s="290"/>
      <c r="I116" s="290"/>
      <c r="J116" s="291"/>
      <c r="L116" s="525" t="s">
        <v>1081</v>
      </c>
      <c r="M116" s="525"/>
      <c r="N116" s="525"/>
      <c r="O116" s="525"/>
      <c r="P116" s="525"/>
      <c r="Q116" s="525"/>
      <c r="R116" s="525"/>
      <c r="S116" s="525"/>
      <c r="T116" s="525"/>
      <c r="U116" s="525"/>
    </row>
    <row r="117" spans="1:21" ht="30.75" customHeight="1">
      <c r="A117" s="546" t="s">
        <v>718</v>
      </c>
      <c r="B117" s="547"/>
      <c r="C117" s="547"/>
      <c r="D117" s="547"/>
      <c r="E117" s="547"/>
      <c r="F117" s="547"/>
      <c r="G117" s="547"/>
      <c r="H117" s="547"/>
      <c r="I117" s="547"/>
      <c r="J117" s="548"/>
      <c r="L117" s="532" t="s">
        <v>1420</v>
      </c>
      <c r="M117" s="533"/>
      <c r="N117" s="533"/>
      <c r="O117" s="533"/>
      <c r="P117" s="533"/>
      <c r="Q117" s="533"/>
      <c r="R117" s="533"/>
      <c r="S117" s="533"/>
      <c r="T117" s="533"/>
      <c r="U117" s="534"/>
    </row>
    <row r="118" spans="1:21" ht="14.25" customHeight="1">
      <c r="A118" s="512" t="s">
        <v>659</v>
      </c>
      <c r="B118" s="531" t="s">
        <v>595</v>
      </c>
      <c r="C118" s="573" t="s">
        <v>596</v>
      </c>
      <c r="D118" s="531" t="s">
        <v>660</v>
      </c>
      <c r="E118" s="531" t="s">
        <v>661</v>
      </c>
      <c r="F118" s="535" t="s">
        <v>662</v>
      </c>
      <c r="G118" s="535"/>
      <c r="H118" s="535"/>
      <c r="I118" s="535"/>
      <c r="J118" s="536" t="s">
        <v>663</v>
      </c>
      <c r="L118" s="512" t="s">
        <v>659</v>
      </c>
      <c r="M118" s="515" t="s">
        <v>595</v>
      </c>
      <c r="N118" s="310" t="s">
        <v>596</v>
      </c>
      <c r="O118" s="515" t="s">
        <v>660</v>
      </c>
      <c r="P118" s="515" t="s">
        <v>661</v>
      </c>
      <c r="Q118" s="537" t="s">
        <v>662</v>
      </c>
      <c r="R118" s="538"/>
      <c r="S118" s="538"/>
      <c r="T118" s="539"/>
      <c r="U118" s="311" t="s">
        <v>663</v>
      </c>
    </row>
    <row r="119" spans="1:21" ht="30">
      <c r="A119" s="513"/>
      <c r="B119" s="531"/>
      <c r="C119" s="573"/>
      <c r="D119" s="531"/>
      <c r="E119" s="531"/>
      <c r="F119" s="71" t="s">
        <v>664</v>
      </c>
      <c r="G119" s="72" t="s">
        <v>665</v>
      </c>
      <c r="H119" s="73" t="s">
        <v>666</v>
      </c>
      <c r="I119" s="74" t="s">
        <v>667</v>
      </c>
      <c r="J119" s="536"/>
      <c r="L119" s="513"/>
      <c r="M119" s="516"/>
      <c r="N119" s="516"/>
      <c r="O119" s="516"/>
      <c r="P119" s="516"/>
      <c r="Q119" s="347" t="s">
        <v>664</v>
      </c>
      <c r="R119" s="350" t="s">
        <v>665</v>
      </c>
      <c r="S119" s="345" t="s">
        <v>666</v>
      </c>
      <c r="T119" s="346" t="s">
        <v>667</v>
      </c>
      <c r="U119" s="312"/>
    </row>
    <row r="120" spans="1:21" ht="60" customHeight="1">
      <c r="A120" s="513"/>
      <c r="B120" s="531"/>
      <c r="C120" s="573"/>
      <c r="D120" s="531"/>
      <c r="E120" s="531"/>
      <c r="F120" s="71" t="s">
        <v>668</v>
      </c>
      <c r="G120" s="72" t="s">
        <v>669</v>
      </c>
      <c r="H120" s="73" t="s">
        <v>670</v>
      </c>
      <c r="I120" s="74" t="s">
        <v>671</v>
      </c>
      <c r="J120" s="536"/>
      <c r="L120" s="514"/>
      <c r="M120" s="517"/>
      <c r="N120" s="517"/>
      <c r="O120" s="517"/>
      <c r="P120" s="517"/>
      <c r="Q120" s="347" t="s">
        <v>668</v>
      </c>
      <c r="R120" s="350" t="s">
        <v>669</v>
      </c>
      <c r="S120" s="345" t="s">
        <v>670</v>
      </c>
      <c r="T120" s="346" t="s">
        <v>671</v>
      </c>
      <c r="U120" s="343"/>
    </row>
    <row r="121" spans="1:21" ht="15.75">
      <c r="A121" s="175" t="s">
        <v>719</v>
      </c>
      <c r="B121" s="171" t="s">
        <v>720</v>
      </c>
      <c r="C121" s="285"/>
      <c r="D121" s="191"/>
      <c r="E121" s="191"/>
      <c r="F121" s="191"/>
      <c r="G121" s="191"/>
      <c r="H121" s="191"/>
      <c r="I121" s="191"/>
      <c r="J121" s="191"/>
      <c r="L121" s="76" t="s">
        <v>1418</v>
      </c>
      <c r="M121" s="66" t="s">
        <v>960</v>
      </c>
      <c r="N121" s="63">
        <f>'مراقبت هاي روتين نوزادان'!G19</f>
        <v>0</v>
      </c>
      <c r="O121" s="63">
        <f>'مراقبت هاي روتين نوزادان'!H3</f>
        <v>0</v>
      </c>
      <c r="P121" s="63" t="e">
        <f>(N121/O121)*100</f>
        <v>#DIV/0!</v>
      </c>
      <c r="Q121" s="347" t="e">
        <f>IF(P121&lt;=25,"yes","-")</f>
        <v>#DIV/0!</v>
      </c>
      <c r="R121" s="350" t="e">
        <f>IF(P121&gt;=26,IF(P121&lt;=51,"yes","-"),"-")</f>
        <v>#DIV/0!</v>
      </c>
      <c r="S121" s="345" t="e">
        <f>IF(P121&gt;=51,IF(P121&lt;=75,"yes","-"),"-")</f>
        <v>#DIV/0!</v>
      </c>
      <c r="T121" s="346" t="e">
        <f>IF(P121&gt;=76,"yes","-")</f>
        <v>#DIV/0!</v>
      </c>
      <c r="U121" s="343"/>
    </row>
    <row r="122" spans="1:21" ht="14.25" customHeight="1">
      <c r="A122" s="313" t="s">
        <v>721</v>
      </c>
      <c r="B122" s="171" t="s">
        <v>722</v>
      </c>
      <c r="C122" s="285"/>
      <c r="D122" s="191"/>
      <c r="E122" s="191"/>
      <c r="F122" s="191"/>
      <c r="G122" s="191"/>
      <c r="H122" s="191"/>
      <c r="I122" s="191"/>
      <c r="J122" s="191"/>
      <c r="L122" s="77" t="s">
        <v>1419</v>
      </c>
      <c r="M122" s="66" t="s">
        <v>961</v>
      </c>
      <c r="N122" s="63">
        <f>'مراقبت هاي روتين نوزادان'!G57</f>
        <v>0</v>
      </c>
      <c r="O122" s="63">
        <f>'مراقبت هاي روتين نوزادان'!H20</f>
        <v>0</v>
      </c>
      <c r="P122" s="63" t="e">
        <f>(N122/O122)*100</f>
        <v>#DIV/0!</v>
      </c>
      <c r="Q122" s="347" t="e">
        <f>IF(P122&lt;=25,"yes","-")</f>
        <v>#DIV/0!</v>
      </c>
      <c r="R122" s="350" t="e">
        <f>IF(P122&gt;=26,IF(P122&lt;=51,"yes","-"),"-")</f>
        <v>#DIV/0!</v>
      </c>
      <c r="S122" s="345" t="e">
        <f>IF(P122&gt;=51,IF(P122&lt;=75,"yes","-"),"-")</f>
        <v>#DIV/0!</v>
      </c>
      <c r="T122" s="346" t="e">
        <f>IF(P122&gt;=76,"yes","-")</f>
        <v>#DIV/0!</v>
      </c>
      <c r="U122" s="343"/>
    </row>
    <row r="123" spans="1:21" ht="39" customHeight="1">
      <c r="A123" s="296"/>
      <c r="B123" s="60" t="s">
        <v>682</v>
      </c>
      <c r="C123" s="288"/>
      <c r="D123" s="60"/>
      <c r="E123" s="60"/>
      <c r="F123" s="60"/>
      <c r="G123" s="60"/>
      <c r="H123" s="60"/>
      <c r="I123" s="60"/>
      <c r="J123" s="60"/>
      <c r="L123" s="59">
        <v>4.1</v>
      </c>
      <c r="M123" s="60" t="s">
        <v>1421</v>
      </c>
      <c r="N123" s="63">
        <f>SUM(N121:N122)</f>
        <v>0</v>
      </c>
      <c r="O123" s="63">
        <f>SUM(O121:O122)</f>
        <v>0</v>
      </c>
      <c r="P123" s="63" t="e">
        <f>(N123/O123)*100</f>
        <v>#DIV/0!</v>
      </c>
      <c r="Q123" s="347" t="e">
        <f>IF(P123&lt;=25,"yes","-")</f>
        <v>#DIV/0!</v>
      </c>
      <c r="R123" s="350" t="e">
        <f>IF(P123&gt;=26,IF(P123&lt;=51,"yes","-"),"-")</f>
        <v>#DIV/0!</v>
      </c>
      <c r="S123" s="345" t="e">
        <f>IF(P123&gt;=51,IF(P123&lt;=75,"yes","-"),"-")</f>
        <v>#DIV/0!</v>
      </c>
      <c r="T123" s="346" t="e">
        <f>IF(P123&gt;=76,"yes","-")</f>
        <v>#DIV/0!</v>
      </c>
      <c r="U123" s="343"/>
    </row>
    <row r="124" spans="1:21" ht="29.25" customHeight="1">
      <c r="A124" s="529" t="s">
        <v>723</v>
      </c>
      <c r="B124" s="529"/>
      <c r="C124" s="529"/>
      <c r="D124" s="529"/>
      <c r="E124" s="529"/>
      <c r="F124" s="529"/>
      <c r="G124" s="529"/>
      <c r="H124" s="529"/>
      <c r="I124" s="529"/>
      <c r="J124" s="529"/>
      <c r="L124" s="532" t="s">
        <v>1422</v>
      </c>
      <c r="M124" s="533"/>
      <c r="N124" s="533"/>
      <c r="O124" s="533"/>
      <c r="P124" s="533"/>
      <c r="Q124" s="533"/>
      <c r="R124" s="533"/>
      <c r="S124" s="533"/>
      <c r="T124" s="533"/>
      <c r="U124" s="534"/>
    </row>
    <row r="125" spans="1:21" ht="14.25" customHeight="1">
      <c r="A125" s="530" t="s">
        <v>659</v>
      </c>
      <c r="B125" s="535" t="s">
        <v>595</v>
      </c>
      <c r="C125" s="535" t="s">
        <v>596</v>
      </c>
      <c r="D125" s="535" t="s">
        <v>660</v>
      </c>
      <c r="E125" s="535" t="s">
        <v>661</v>
      </c>
      <c r="F125" s="535" t="s">
        <v>662</v>
      </c>
      <c r="G125" s="535"/>
      <c r="H125" s="535"/>
      <c r="I125" s="535"/>
      <c r="J125" s="549" t="s">
        <v>663</v>
      </c>
      <c r="L125" s="512" t="s">
        <v>659</v>
      </c>
      <c r="M125" s="515" t="s">
        <v>595</v>
      </c>
      <c r="N125" s="515" t="s">
        <v>596</v>
      </c>
      <c r="O125" s="515" t="s">
        <v>660</v>
      </c>
      <c r="P125" s="515" t="s">
        <v>661</v>
      </c>
      <c r="Q125" s="342" t="s">
        <v>662</v>
      </c>
      <c r="R125" s="342"/>
      <c r="S125" s="342"/>
      <c r="T125" s="342"/>
      <c r="U125" s="549" t="s">
        <v>663</v>
      </c>
    </row>
    <row r="126" spans="1:21" ht="30">
      <c r="A126" s="530"/>
      <c r="B126" s="535"/>
      <c r="C126" s="535"/>
      <c r="D126" s="535"/>
      <c r="E126" s="535"/>
      <c r="F126" s="71" t="s">
        <v>664</v>
      </c>
      <c r="G126" s="72" t="s">
        <v>665</v>
      </c>
      <c r="H126" s="73" t="s">
        <v>666</v>
      </c>
      <c r="I126" s="74" t="s">
        <v>667</v>
      </c>
      <c r="J126" s="550"/>
      <c r="L126" s="513"/>
      <c r="M126" s="516"/>
      <c r="N126" s="516"/>
      <c r="O126" s="516"/>
      <c r="P126" s="516"/>
      <c r="Q126" s="347" t="s">
        <v>664</v>
      </c>
      <c r="R126" s="350" t="s">
        <v>665</v>
      </c>
      <c r="S126" s="345" t="s">
        <v>666</v>
      </c>
      <c r="T126" s="346" t="s">
        <v>667</v>
      </c>
      <c r="U126" s="550"/>
    </row>
    <row r="127" spans="1:21" ht="46.5" customHeight="1">
      <c r="A127" s="530"/>
      <c r="B127" s="535"/>
      <c r="C127" s="535"/>
      <c r="D127" s="535"/>
      <c r="E127" s="535"/>
      <c r="F127" s="71" t="s">
        <v>668</v>
      </c>
      <c r="G127" s="314" t="s">
        <v>669</v>
      </c>
      <c r="H127" s="315" t="s">
        <v>670</v>
      </c>
      <c r="I127" s="316" t="s">
        <v>671</v>
      </c>
      <c r="J127" s="550"/>
      <c r="L127" s="514"/>
      <c r="M127" s="517"/>
      <c r="N127" s="517"/>
      <c r="O127" s="517"/>
      <c r="P127" s="517"/>
      <c r="Q127" s="347" t="s">
        <v>668</v>
      </c>
      <c r="R127" s="348" t="s">
        <v>669</v>
      </c>
      <c r="S127" s="317" t="s">
        <v>670</v>
      </c>
      <c r="T127" s="349" t="s">
        <v>671</v>
      </c>
      <c r="U127" s="551"/>
    </row>
    <row r="128" spans="1:21" ht="15.75">
      <c r="A128" s="78" t="s">
        <v>724</v>
      </c>
      <c r="B128" s="318" t="s">
        <v>725</v>
      </c>
      <c r="C128" s="191"/>
      <c r="D128" s="191"/>
      <c r="E128" s="191"/>
      <c r="F128" s="191"/>
      <c r="G128" s="191"/>
      <c r="H128" s="191"/>
      <c r="I128" s="191"/>
      <c r="J128" s="191"/>
      <c r="L128" s="59" t="s">
        <v>1423</v>
      </c>
      <c r="M128" s="78" t="s">
        <v>830</v>
      </c>
      <c r="N128" s="63">
        <f>'احياي نوزاد'!G21</f>
        <v>0</v>
      </c>
      <c r="O128" s="63">
        <f>'احياي نوزاد'!H3</f>
        <v>0</v>
      </c>
      <c r="P128" s="63" t="e">
        <f>(N128/O128)*100</f>
        <v>#DIV/0!</v>
      </c>
      <c r="Q128" s="347" t="e">
        <f>IF(P128&lt;=25,"yes","-")</f>
        <v>#DIV/0!</v>
      </c>
      <c r="R128" s="350" t="e">
        <f>IF(P128&gt;=26,IF(P128&lt;=51,"yes","-"),"-")</f>
        <v>#DIV/0!</v>
      </c>
      <c r="S128" s="345" t="e">
        <f>IF(P128&gt;=51,IF(P128&lt;=75,"yes","-"),"-")</f>
        <v>#DIV/0!</v>
      </c>
      <c r="T128" s="346" t="e">
        <f>IF(P128&gt;=76,"yes","-")</f>
        <v>#DIV/0!</v>
      </c>
      <c r="U128" s="343"/>
    </row>
    <row r="129" spans="1:21" ht="15">
      <c r="A129" s="78" t="s">
        <v>726</v>
      </c>
      <c r="B129" s="191" t="s">
        <v>727</v>
      </c>
      <c r="C129" s="191"/>
      <c r="D129" s="191"/>
      <c r="E129" s="191"/>
      <c r="F129" s="191"/>
      <c r="G129" s="191"/>
      <c r="H129" s="191"/>
      <c r="I129" s="191"/>
      <c r="J129" s="191"/>
      <c r="L129" s="59" t="s">
        <v>1424</v>
      </c>
      <c r="M129" s="78" t="s">
        <v>838</v>
      </c>
      <c r="N129" s="63">
        <f>'احياي نوزاد'!G39</f>
        <v>0</v>
      </c>
      <c r="O129" s="63">
        <f>'احياي نوزاد'!H22</f>
        <v>0</v>
      </c>
      <c r="P129" s="63" t="e">
        <f>(N129/O129)*100</f>
        <v>#DIV/0!</v>
      </c>
      <c r="Q129" s="347" t="e">
        <f>IF(P129&lt;=25,"yes","-")</f>
        <v>#DIV/0!</v>
      </c>
      <c r="R129" s="350" t="e">
        <f>IF(P129&gt;=26,IF(P129&lt;=51,"yes","-"),"-")</f>
        <v>#DIV/0!</v>
      </c>
      <c r="S129" s="345" t="e">
        <f>IF(P129&gt;=51,IF(P129&lt;=75,"yes","-"),"-")</f>
        <v>#DIV/0!</v>
      </c>
      <c r="T129" s="346" t="e">
        <f>IF(P129&gt;=76,"yes","-")</f>
        <v>#DIV/0!</v>
      </c>
      <c r="U129" s="343"/>
    </row>
    <row r="130" spans="1:21" ht="14.25" customHeight="1">
      <c r="A130" s="287"/>
      <c r="B130" s="66" t="s">
        <v>682</v>
      </c>
      <c r="C130" s="191"/>
      <c r="D130" s="191"/>
      <c r="E130" s="191"/>
      <c r="F130" s="191"/>
      <c r="G130" s="191"/>
      <c r="H130" s="191"/>
      <c r="I130" s="191"/>
      <c r="J130" s="191"/>
      <c r="L130" s="59">
        <v>4.2</v>
      </c>
      <c r="M130" s="78" t="s">
        <v>682</v>
      </c>
      <c r="N130" s="63">
        <f>SUM(N128:N129)</f>
        <v>0</v>
      </c>
      <c r="O130" s="63">
        <f>SUM(O128:O129)</f>
        <v>0</v>
      </c>
      <c r="P130" s="63" t="e">
        <f>(N130/O130)*100</f>
        <v>#DIV/0!</v>
      </c>
      <c r="Q130" s="347" t="e">
        <f>IF(P130&lt;=25,"yes","-")</f>
        <v>#DIV/0!</v>
      </c>
      <c r="R130" s="350" t="e">
        <f>IF(P130&gt;=26,IF(P130&lt;=51,"yes","-"),"-")</f>
        <v>#DIV/0!</v>
      </c>
      <c r="S130" s="345" t="e">
        <f>IF(P130&gt;=51,IF(P130&lt;=75,"yes","-"),"-")</f>
        <v>#DIV/0!</v>
      </c>
      <c r="T130" s="346" t="e">
        <f>IF(P130&gt;=76,"yes","-")</f>
        <v>#DIV/0!</v>
      </c>
      <c r="U130" s="343"/>
    </row>
    <row r="131" spans="1:21" ht="14.25" customHeight="1">
      <c r="A131" s="289"/>
      <c r="B131" s="319"/>
      <c r="C131" s="298"/>
      <c r="D131" s="298"/>
      <c r="E131" s="298"/>
      <c r="F131" s="298"/>
      <c r="G131" s="298"/>
      <c r="H131" s="298"/>
      <c r="I131" s="298"/>
      <c r="J131" s="299"/>
      <c r="L131" s="307"/>
      <c r="M131" s="307"/>
      <c r="N131" s="302"/>
      <c r="O131" s="302"/>
      <c r="P131" s="302"/>
      <c r="Q131" s="302"/>
      <c r="R131" s="302"/>
      <c r="S131" s="302"/>
      <c r="T131" s="302"/>
      <c r="U131" s="302"/>
    </row>
    <row r="132" spans="1:21" ht="14.25" customHeight="1">
      <c r="A132" s="289"/>
      <c r="B132" s="319"/>
      <c r="C132" s="298"/>
      <c r="D132" s="298"/>
      <c r="E132" s="298"/>
      <c r="F132" s="298"/>
      <c r="G132" s="298"/>
      <c r="H132" s="298"/>
      <c r="I132" s="298"/>
      <c r="J132" s="299"/>
      <c r="L132" s="307"/>
      <c r="M132" s="307"/>
      <c r="N132" s="302"/>
      <c r="O132" s="302"/>
      <c r="P132" s="302"/>
      <c r="Q132" s="302"/>
      <c r="R132" s="302"/>
      <c r="S132" s="302"/>
      <c r="T132" s="302"/>
      <c r="U132" s="302"/>
    </row>
    <row r="133" spans="1:21" ht="14.25" customHeight="1">
      <c r="A133" s="289"/>
      <c r="B133" s="319"/>
      <c r="C133" s="298"/>
      <c r="D133" s="298"/>
      <c r="E133" s="298"/>
      <c r="F133" s="298"/>
      <c r="G133" s="298"/>
      <c r="H133" s="298"/>
      <c r="I133" s="298"/>
      <c r="J133" s="299"/>
      <c r="L133" s="307"/>
      <c r="M133" s="307"/>
      <c r="N133" s="302"/>
      <c r="O133" s="302"/>
      <c r="P133" s="302"/>
      <c r="Q133" s="302"/>
      <c r="R133" s="302"/>
      <c r="S133" s="302"/>
      <c r="T133" s="302"/>
      <c r="U133" s="302"/>
    </row>
    <row r="134" spans="1:21" ht="14.25" customHeight="1">
      <c r="A134" s="289"/>
      <c r="B134" s="319"/>
      <c r="C134" s="298"/>
      <c r="D134" s="298"/>
      <c r="E134" s="298"/>
      <c r="F134" s="298"/>
      <c r="G134" s="298"/>
      <c r="H134" s="298"/>
      <c r="I134" s="298"/>
      <c r="J134" s="299"/>
      <c r="L134" s="307"/>
      <c r="M134" s="307"/>
      <c r="N134" s="302"/>
      <c r="O134" s="302"/>
      <c r="P134" s="302"/>
      <c r="Q134" s="302"/>
      <c r="R134" s="302"/>
      <c r="S134" s="302"/>
      <c r="T134" s="302"/>
      <c r="U134" s="302"/>
    </row>
    <row r="135" spans="1:21" ht="14.25" customHeight="1">
      <c r="A135" s="289"/>
      <c r="B135" s="319"/>
      <c r="C135" s="298"/>
      <c r="D135" s="298"/>
      <c r="E135" s="298"/>
      <c r="F135" s="298"/>
      <c r="G135" s="298"/>
      <c r="H135" s="298"/>
      <c r="I135" s="298"/>
      <c r="J135" s="299"/>
      <c r="L135" s="307"/>
      <c r="M135" s="307"/>
      <c r="N135" s="302"/>
      <c r="O135" s="302"/>
      <c r="P135" s="302"/>
      <c r="Q135" s="302"/>
      <c r="R135" s="302"/>
      <c r="S135" s="302"/>
      <c r="T135" s="302"/>
      <c r="U135" s="302"/>
    </row>
    <row r="136" spans="1:22" ht="14.25" customHeight="1">
      <c r="A136" s="289"/>
      <c r="B136" s="319"/>
      <c r="C136" s="298"/>
      <c r="D136" s="298"/>
      <c r="E136" s="298"/>
      <c r="F136" s="298"/>
      <c r="G136" s="298"/>
      <c r="H136" s="298"/>
      <c r="I136" s="298"/>
      <c r="J136" s="299"/>
      <c r="L136" s="307"/>
      <c r="M136" s="307"/>
      <c r="N136" s="302"/>
      <c r="O136" s="302"/>
      <c r="P136" s="302"/>
      <c r="Q136" s="302"/>
      <c r="R136" s="302"/>
      <c r="S136" s="302"/>
      <c r="T136" s="302"/>
      <c r="U136" s="302"/>
      <c r="V136" s="320"/>
    </row>
    <row r="137" spans="1:21" ht="14.25" customHeight="1">
      <c r="A137" s="289"/>
      <c r="B137" s="319"/>
      <c r="C137" s="298"/>
      <c r="D137" s="298"/>
      <c r="E137" s="298"/>
      <c r="F137" s="298"/>
      <c r="G137" s="298"/>
      <c r="H137" s="298"/>
      <c r="I137" s="298"/>
      <c r="J137" s="299"/>
      <c r="L137" s="526" t="s">
        <v>1598</v>
      </c>
      <c r="M137" s="527"/>
      <c r="N137" s="527"/>
      <c r="O137" s="527"/>
      <c r="P137" s="527"/>
      <c r="Q137" s="527"/>
      <c r="R137" s="527"/>
      <c r="S137" s="527"/>
      <c r="T137" s="527"/>
      <c r="U137" s="528"/>
    </row>
    <row r="138" spans="1:21" ht="14.25" customHeight="1">
      <c r="A138" s="530" t="s">
        <v>659</v>
      </c>
      <c r="B138" s="531" t="s">
        <v>595</v>
      </c>
      <c r="C138" s="531" t="s">
        <v>596</v>
      </c>
      <c r="D138" s="531" t="s">
        <v>660</v>
      </c>
      <c r="E138" s="531" t="s">
        <v>661</v>
      </c>
      <c r="F138" s="535" t="s">
        <v>662</v>
      </c>
      <c r="G138" s="535"/>
      <c r="H138" s="535"/>
      <c r="I138" s="535"/>
      <c r="J138" s="536" t="s">
        <v>663</v>
      </c>
      <c r="L138" s="512" t="s">
        <v>659</v>
      </c>
      <c r="M138" s="515" t="s">
        <v>595</v>
      </c>
      <c r="N138" s="515" t="s">
        <v>596</v>
      </c>
      <c r="O138" s="535" t="s">
        <v>660</v>
      </c>
      <c r="P138" s="515" t="s">
        <v>661</v>
      </c>
      <c r="Q138" s="537" t="s">
        <v>662</v>
      </c>
      <c r="R138" s="538"/>
      <c r="S138" s="538"/>
      <c r="T138" s="539"/>
      <c r="U138" s="518" t="s">
        <v>663</v>
      </c>
    </row>
    <row r="139" spans="1:21" ht="30">
      <c r="A139" s="530"/>
      <c r="B139" s="531"/>
      <c r="C139" s="531"/>
      <c r="D139" s="531"/>
      <c r="E139" s="531"/>
      <c r="F139" s="71" t="s">
        <v>664</v>
      </c>
      <c r="G139" s="72" t="s">
        <v>665</v>
      </c>
      <c r="H139" s="73" t="s">
        <v>666</v>
      </c>
      <c r="I139" s="74" t="s">
        <v>667</v>
      </c>
      <c r="J139" s="536"/>
      <c r="L139" s="513"/>
      <c r="M139" s="516"/>
      <c r="N139" s="516"/>
      <c r="O139" s="535"/>
      <c r="P139" s="516"/>
      <c r="Q139" s="347" t="s">
        <v>664</v>
      </c>
      <c r="R139" s="350" t="s">
        <v>665</v>
      </c>
      <c r="S139" s="345" t="s">
        <v>666</v>
      </c>
      <c r="T139" s="346" t="s">
        <v>667</v>
      </c>
      <c r="U139" s="520"/>
    </row>
    <row r="140" spans="1:21" ht="83.25" customHeight="1">
      <c r="A140" s="530"/>
      <c r="B140" s="531"/>
      <c r="C140" s="531"/>
      <c r="D140" s="531"/>
      <c r="E140" s="531"/>
      <c r="F140" s="71" t="s">
        <v>668</v>
      </c>
      <c r="G140" s="72" t="s">
        <v>669</v>
      </c>
      <c r="H140" s="73" t="s">
        <v>670</v>
      </c>
      <c r="I140" s="74" t="s">
        <v>671</v>
      </c>
      <c r="J140" s="536"/>
      <c r="L140" s="514"/>
      <c r="M140" s="517"/>
      <c r="N140" s="517"/>
      <c r="O140" s="535"/>
      <c r="P140" s="517"/>
      <c r="Q140" s="347" t="s">
        <v>668</v>
      </c>
      <c r="R140" s="350" t="s">
        <v>669</v>
      </c>
      <c r="S140" s="345" t="s">
        <v>670</v>
      </c>
      <c r="T140" s="346" t="s">
        <v>671</v>
      </c>
      <c r="U140" s="343"/>
    </row>
    <row r="141" spans="1:21" ht="41.25" customHeight="1">
      <c r="A141" s="175" t="s">
        <v>693</v>
      </c>
      <c r="B141" s="191" t="s">
        <v>694</v>
      </c>
      <c r="C141" s="191"/>
      <c r="D141" s="191"/>
      <c r="E141" s="191"/>
      <c r="F141" s="191"/>
      <c r="G141" s="191"/>
      <c r="H141" s="191"/>
      <c r="I141" s="191"/>
      <c r="J141" s="191"/>
      <c r="L141" s="59">
        <v>5.1</v>
      </c>
      <c r="M141" s="60" t="s">
        <v>963</v>
      </c>
      <c r="N141" s="80">
        <f>SUM(N142:N143)</f>
        <v>0</v>
      </c>
      <c r="O141" s="80">
        <f>SUM(O142:O143)</f>
        <v>0</v>
      </c>
      <c r="P141" s="80" t="e">
        <f aca="true" t="shared" si="15" ref="P141:P148">(N141/O141)*100</f>
        <v>#DIV/0!</v>
      </c>
      <c r="Q141" s="347" t="e">
        <f aca="true" t="shared" si="16" ref="Q141:Q148">IF(P141&lt;=25,"yes","-")</f>
        <v>#DIV/0!</v>
      </c>
      <c r="R141" s="350" t="e">
        <f aca="true" t="shared" si="17" ref="R141:R148">IF(P141&gt;=26,IF(P141&lt;=51,"yes","-"),"-")</f>
        <v>#DIV/0!</v>
      </c>
      <c r="S141" s="345" t="e">
        <f aca="true" t="shared" si="18" ref="S141:S148">IF(P141&gt;=51,IF(P141&lt;=75,"yes","-"),"-")</f>
        <v>#DIV/0!</v>
      </c>
      <c r="T141" s="346" t="e">
        <f aca="true" t="shared" si="19" ref="T141:T148">IF(P141&gt;=76,"yes","-")</f>
        <v>#DIV/0!</v>
      </c>
      <c r="U141" s="343"/>
    </row>
    <row r="142" spans="1:21" ht="30" customHeight="1">
      <c r="A142" s="168" t="s">
        <v>728</v>
      </c>
      <c r="B142" s="191" t="s">
        <v>730</v>
      </c>
      <c r="C142" s="191"/>
      <c r="D142" s="191"/>
      <c r="E142" s="191"/>
      <c r="F142" s="191"/>
      <c r="G142" s="191"/>
      <c r="H142" s="191"/>
      <c r="I142" s="191"/>
      <c r="J142" s="191"/>
      <c r="L142" s="59" t="s">
        <v>1426</v>
      </c>
      <c r="M142" s="60" t="s">
        <v>964</v>
      </c>
      <c r="N142" s="80">
        <f>'آموزش به مادر'!G12</f>
        <v>0</v>
      </c>
      <c r="O142" s="80">
        <f>'آموزش به مادر'!H3</f>
        <v>0</v>
      </c>
      <c r="P142" s="80" t="e">
        <f t="shared" si="15"/>
        <v>#DIV/0!</v>
      </c>
      <c r="Q142" s="347" t="e">
        <f t="shared" si="16"/>
        <v>#DIV/0!</v>
      </c>
      <c r="R142" s="350" t="e">
        <f t="shared" si="17"/>
        <v>#DIV/0!</v>
      </c>
      <c r="S142" s="345" t="e">
        <f t="shared" si="18"/>
        <v>#DIV/0!</v>
      </c>
      <c r="T142" s="346" t="e">
        <f t="shared" si="19"/>
        <v>#DIV/0!</v>
      </c>
      <c r="U142" s="343"/>
    </row>
    <row r="143" spans="1:21" ht="44.25" customHeight="1">
      <c r="A143" s="175" t="s">
        <v>729</v>
      </c>
      <c r="B143" s="191" t="s">
        <v>731</v>
      </c>
      <c r="C143" s="191"/>
      <c r="D143" s="191"/>
      <c r="E143" s="191"/>
      <c r="F143" s="191"/>
      <c r="G143" s="191"/>
      <c r="H143" s="191"/>
      <c r="I143" s="191"/>
      <c r="J143" s="191"/>
      <c r="L143" s="59" t="s">
        <v>1427</v>
      </c>
      <c r="M143" s="60" t="s">
        <v>965</v>
      </c>
      <c r="N143" s="80">
        <f>'آموزش به مادر'!G28</f>
        <v>0</v>
      </c>
      <c r="O143" s="80">
        <f>'آموزش به مادر'!H13</f>
        <v>0</v>
      </c>
      <c r="P143" s="80" t="e">
        <f t="shared" si="15"/>
        <v>#DIV/0!</v>
      </c>
      <c r="Q143" s="347" t="e">
        <f t="shared" si="16"/>
        <v>#DIV/0!</v>
      </c>
      <c r="R143" s="350" t="e">
        <f t="shared" si="17"/>
        <v>#DIV/0!</v>
      </c>
      <c r="S143" s="345" t="e">
        <f t="shared" si="18"/>
        <v>#DIV/0!</v>
      </c>
      <c r="T143" s="346" t="e">
        <f t="shared" si="19"/>
        <v>#DIV/0!</v>
      </c>
      <c r="U143" s="343"/>
    </row>
    <row r="144" spans="1:21" ht="30.75" customHeight="1">
      <c r="A144" s="175" t="s">
        <v>695</v>
      </c>
      <c r="B144" s="191" t="s">
        <v>732</v>
      </c>
      <c r="C144" s="191"/>
      <c r="D144" s="191"/>
      <c r="E144" s="191"/>
      <c r="F144" s="191"/>
      <c r="G144" s="191"/>
      <c r="H144" s="191"/>
      <c r="I144" s="191"/>
      <c r="J144" s="191"/>
      <c r="L144" s="59">
        <v>5.2</v>
      </c>
      <c r="M144" s="60" t="s">
        <v>909</v>
      </c>
      <c r="N144" s="80">
        <f>SUM(N145:N147)</f>
        <v>0</v>
      </c>
      <c r="O144" s="80">
        <f>SUM(O145:O147)</f>
        <v>0</v>
      </c>
      <c r="P144" s="80" t="e">
        <f t="shared" si="15"/>
        <v>#DIV/0!</v>
      </c>
      <c r="Q144" s="347" t="e">
        <f t="shared" si="16"/>
        <v>#DIV/0!</v>
      </c>
      <c r="R144" s="350" t="e">
        <f t="shared" si="17"/>
        <v>#DIV/0!</v>
      </c>
      <c r="S144" s="345" t="e">
        <f t="shared" si="18"/>
        <v>#DIV/0!</v>
      </c>
      <c r="T144" s="346" t="e">
        <f t="shared" si="19"/>
        <v>#DIV/0!</v>
      </c>
      <c r="U144" s="343"/>
    </row>
    <row r="145" spans="1:21" ht="34.5" customHeight="1">
      <c r="A145" s="175" t="s">
        <v>696</v>
      </c>
      <c r="B145" s="191" t="s">
        <v>733</v>
      </c>
      <c r="C145" s="191"/>
      <c r="D145" s="191"/>
      <c r="E145" s="191"/>
      <c r="F145" s="191"/>
      <c r="G145" s="191"/>
      <c r="H145" s="191"/>
      <c r="I145" s="191"/>
      <c r="J145" s="191"/>
      <c r="L145" s="59" t="s">
        <v>1638</v>
      </c>
      <c r="M145" s="60" t="s">
        <v>966</v>
      </c>
      <c r="N145" s="80">
        <f>'آموزش به مادر'!G40</f>
        <v>0</v>
      </c>
      <c r="O145" s="80">
        <f>'آموزش به مادر'!H30</f>
        <v>0</v>
      </c>
      <c r="P145" s="80" t="e">
        <f t="shared" si="15"/>
        <v>#DIV/0!</v>
      </c>
      <c r="Q145" s="347" t="e">
        <f t="shared" si="16"/>
        <v>#DIV/0!</v>
      </c>
      <c r="R145" s="350" t="e">
        <f t="shared" si="17"/>
        <v>#DIV/0!</v>
      </c>
      <c r="S145" s="345" t="e">
        <f t="shared" si="18"/>
        <v>#DIV/0!</v>
      </c>
      <c r="T145" s="346" t="e">
        <f t="shared" si="19"/>
        <v>#DIV/0!</v>
      </c>
      <c r="U145" s="343"/>
    </row>
    <row r="146" spans="1:21" ht="43.5" customHeight="1">
      <c r="A146" s="175" t="s">
        <v>734</v>
      </c>
      <c r="B146" s="191" t="s">
        <v>735</v>
      </c>
      <c r="C146" s="191"/>
      <c r="D146" s="191"/>
      <c r="E146" s="191"/>
      <c r="F146" s="191"/>
      <c r="G146" s="191"/>
      <c r="H146" s="191"/>
      <c r="I146" s="191"/>
      <c r="J146" s="191"/>
      <c r="L146" s="59" t="s">
        <v>1639</v>
      </c>
      <c r="M146" s="60" t="s">
        <v>967</v>
      </c>
      <c r="N146" s="80">
        <f>'آموزش به مادر'!G51</f>
        <v>0</v>
      </c>
      <c r="O146" s="80">
        <f>'آموزش به مادر'!H41</f>
        <v>0</v>
      </c>
      <c r="P146" s="80" t="e">
        <f t="shared" si="15"/>
        <v>#DIV/0!</v>
      </c>
      <c r="Q146" s="347" t="e">
        <f t="shared" si="16"/>
        <v>#DIV/0!</v>
      </c>
      <c r="R146" s="350" t="e">
        <f t="shared" si="17"/>
        <v>#DIV/0!</v>
      </c>
      <c r="S146" s="345" t="e">
        <f t="shared" si="18"/>
        <v>#DIV/0!</v>
      </c>
      <c r="T146" s="346" t="e">
        <f t="shared" si="19"/>
        <v>#DIV/0!</v>
      </c>
      <c r="U146" s="343"/>
    </row>
    <row r="147" spans="1:21" ht="39.75" customHeight="1">
      <c r="A147" s="175" t="s">
        <v>736</v>
      </c>
      <c r="B147" s="191" t="s">
        <v>737</v>
      </c>
      <c r="C147" s="191"/>
      <c r="D147" s="191"/>
      <c r="E147" s="191"/>
      <c r="F147" s="191"/>
      <c r="G147" s="191"/>
      <c r="H147" s="191"/>
      <c r="I147" s="191"/>
      <c r="J147" s="191"/>
      <c r="L147" s="59" t="s">
        <v>1640</v>
      </c>
      <c r="M147" s="60" t="s">
        <v>968</v>
      </c>
      <c r="N147" s="80">
        <f>'آموزش به مادر'!G60</f>
        <v>0</v>
      </c>
      <c r="O147" s="80">
        <f>'آموزش به مادر'!H52</f>
        <v>0</v>
      </c>
      <c r="P147" s="80" t="e">
        <f t="shared" si="15"/>
        <v>#DIV/0!</v>
      </c>
      <c r="Q147" s="347" t="e">
        <f t="shared" si="16"/>
        <v>#DIV/0!</v>
      </c>
      <c r="R147" s="350" t="e">
        <f t="shared" si="17"/>
        <v>#DIV/0!</v>
      </c>
      <c r="S147" s="345" t="e">
        <f t="shared" si="18"/>
        <v>#DIV/0!</v>
      </c>
      <c r="T147" s="346" t="e">
        <f t="shared" si="19"/>
        <v>#DIV/0!</v>
      </c>
      <c r="U147" s="343"/>
    </row>
    <row r="148" spans="1:21" ht="29.25" customHeight="1">
      <c r="A148" s="296"/>
      <c r="B148" s="60" t="s">
        <v>682</v>
      </c>
      <c r="C148" s="60"/>
      <c r="D148" s="60"/>
      <c r="E148" s="60"/>
      <c r="F148" s="60"/>
      <c r="G148" s="60"/>
      <c r="H148" s="60"/>
      <c r="I148" s="60"/>
      <c r="J148" s="60"/>
      <c r="L148" s="59">
        <v>5</v>
      </c>
      <c r="M148" s="60" t="s">
        <v>1425</v>
      </c>
      <c r="N148" s="63">
        <f>SUM(N142:N143,N145:N147)</f>
        <v>0</v>
      </c>
      <c r="O148" s="63">
        <f>SUM(O142:O143,O145:O147)</f>
        <v>0</v>
      </c>
      <c r="P148" s="63" t="e">
        <f t="shared" si="15"/>
        <v>#DIV/0!</v>
      </c>
      <c r="Q148" s="347" t="e">
        <f t="shared" si="16"/>
        <v>#DIV/0!</v>
      </c>
      <c r="R148" s="350" t="e">
        <f t="shared" si="17"/>
        <v>#DIV/0!</v>
      </c>
      <c r="S148" s="345" t="e">
        <f t="shared" si="18"/>
        <v>#DIV/0!</v>
      </c>
      <c r="T148" s="346" t="e">
        <f t="shared" si="19"/>
        <v>#DIV/0!</v>
      </c>
      <c r="U148" s="343"/>
    </row>
  </sheetData>
  <sheetProtection password="CC59" sheet="1"/>
  <mergeCells count="188">
    <mergeCell ref="L16:U16"/>
    <mergeCell ref="L2:U2"/>
    <mergeCell ref="Q3:T3"/>
    <mergeCell ref="M3:M5"/>
    <mergeCell ref="N3:N5"/>
    <mergeCell ref="O3:O5"/>
    <mergeCell ref="P3:P5"/>
    <mergeCell ref="A1:J1"/>
    <mergeCell ref="A2:J2"/>
    <mergeCell ref="A3:A5"/>
    <mergeCell ref="B3:B5"/>
    <mergeCell ref="C3:C5"/>
    <mergeCell ref="D3:D5"/>
    <mergeCell ref="E3:E5"/>
    <mergeCell ref="F3:I3"/>
    <mergeCell ref="J3:J5"/>
    <mergeCell ref="A16:J16"/>
    <mergeCell ref="A17:A19"/>
    <mergeCell ref="B17:B19"/>
    <mergeCell ref="C17:C19"/>
    <mergeCell ref="D17:D19"/>
    <mergeCell ref="E17:E19"/>
    <mergeCell ref="F17:I17"/>
    <mergeCell ref="J24:J25"/>
    <mergeCell ref="A27:J28"/>
    <mergeCell ref="J17:J19"/>
    <mergeCell ref="A24:A25"/>
    <mergeCell ref="B24:B25"/>
    <mergeCell ref="C24:C25"/>
    <mergeCell ref="F24:F25"/>
    <mergeCell ref="G24:G25"/>
    <mergeCell ref="H24:H25"/>
    <mergeCell ref="I24:I25"/>
    <mergeCell ref="D24:D25"/>
    <mergeCell ref="E24:E25"/>
    <mergeCell ref="A29:A35"/>
    <mergeCell ref="B29:B35"/>
    <mergeCell ref="C29:C35"/>
    <mergeCell ref="D29:D35"/>
    <mergeCell ref="E29:E35"/>
    <mergeCell ref="F29:I31"/>
    <mergeCell ref="H48:H50"/>
    <mergeCell ref="I48:I50"/>
    <mergeCell ref="J29:J35"/>
    <mergeCell ref="F33:F35"/>
    <mergeCell ref="G33:G35"/>
    <mergeCell ref="H33:H35"/>
    <mergeCell ref="I33:I35"/>
    <mergeCell ref="A42:J43"/>
    <mergeCell ref="A44:A50"/>
    <mergeCell ref="B44:B50"/>
    <mergeCell ref="C44:C50"/>
    <mergeCell ref="D44:D50"/>
    <mergeCell ref="E44:E50"/>
    <mergeCell ref="F44:I46"/>
    <mergeCell ref="J44:J50"/>
    <mergeCell ref="F48:F50"/>
    <mergeCell ref="G48:G50"/>
    <mergeCell ref="A53:J53"/>
    <mergeCell ref="A54:A56"/>
    <mergeCell ref="B54:B56"/>
    <mergeCell ref="C54:C56"/>
    <mergeCell ref="D54:D56"/>
    <mergeCell ref="E54:E56"/>
    <mergeCell ref="F54:I54"/>
    <mergeCell ref="J54:J56"/>
    <mergeCell ref="A117:J117"/>
    <mergeCell ref="J118:J120"/>
    <mergeCell ref="A118:A120"/>
    <mergeCell ref="B100:B102"/>
    <mergeCell ref="C100:C102"/>
    <mergeCell ref="D100:D102"/>
    <mergeCell ref="E100:E102"/>
    <mergeCell ref="F100:I100"/>
    <mergeCell ref="J100:J102"/>
    <mergeCell ref="F125:I125"/>
    <mergeCell ref="A124:J124"/>
    <mergeCell ref="B118:B120"/>
    <mergeCell ref="C118:C120"/>
    <mergeCell ref="D118:D120"/>
    <mergeCell ref="E118:E120"/>
    <mergeCell ref="F118:I118"/>
    <mergeCell ref="L1:U1"/>
    <mergeCell ref="A138:A140"/>
    <mergeCell ref="B138:B140"/>
    <mergeCell ref="C138:C140"/>
    <mergeCell ref="D138:D140"/>
    <mergeCell ref="F138:I138"/>
    <mergeCell ref="A125:A127"/>
    <mergeCell ref="B125:B127"/>
    <mergeCell ref="C125:C127"/>
    <mergeCell ref="U138:U139"/>
    <mergeCell ref="Q29:T31"/>
    <mergeCell ref="T33:T35"/>
    <mergeCell ref="A99:J99"/>
    <mergeCell ref="A100:A102"/>
    <mergeCell ref="E138:E140"/>
    <mergeCell ref="J125:J127"/>
    <mergeCell ref="J138:J140"/>
    <mergeCell ref="D125:D127"/>
    <mergeCell ref="E125:E127"/>
    <mergeCell ref="R33:R35"/>
    <mergeCell ref="S33:S35"/>
    <mergeCell ref="L27:U28"/>
    <mergeCell ref="L138:L140"/>
    <mergeCell ref="M138:M140"/>
    <mergeCell ref="N138:N140"/>
    <mergeCell ref="O138:O140"/>
    <mergeCell ref="P138:P140"/>
    <mergeCell ref="Q138:T138"/>
    <mergeCell ref="O125:O127"/>
    <mergeCell ref="P125:P127"/>
    <mergeCell ref="U125:U127"/>
    <mergeCell ref="L29:L35"/>
    <mergeCell ref="M29:M35"/>
    <mergeCell ref="N29:N35"/>
    <mergeCell ref="O29:O35"/>
    <mergeCell ref="P29:P35"/>
    <mergeCell ref="U29:U35"/>
    <mergeCell ref="Q33:Q35"/>
    <mergeCell ref="L118:L120"/>
    <mergeCell ref="M118:M120"/>
    <mergeCell ref="O118:O120"/>
    <mergeCell ref="P118:P120"/>
    <mergeCell ref="Q118:T118"/>
    <mergeCell ref="N119:N120"/>
    <mergeCell ref="L42:U43"/>
    <mergeCell ref="O54:O56"/>
    <mergeCell ref="P54:P56"/>
    <mergeCell ref="Q54:T54"/>
    <mergeCell ref="U54:U56"/>
    <mergeCell ref="L117:U117"/>
    <mergeCell ref="O100:O102"/>
    <mergeCell ref="P100:P102"/>
    <mergeCell ref="L44:L50"/>
    <mergeCell ref="M44:M50"/>
    <mergeCell ref="N44:N50"/>
    <mergeCell ref="O44:O50"/>
    <mergeCell ref="P44:P50"/>
    <mergeCell ref="P83:P85"/>
    <mergeCell ref="L82:U82"/>
    <mergeCell ref="Q83:T83"/>
    <mergeCell ref="Q100:T100"/>
    <mergeCell ref="U100:U102"/>
    <mergeCell ref="L68:U68"/>
    <mergeCell ref="L52:U53"/>
    <mergeCell ref="L54:L56"/>
    <mergeCell ref="M54:M56"/>
    <mergeCell ref="N54:N56"/>
    <mergeCell ref="L100:L102"/>
    <mergeCell ref="M100:M102"/>
    <mergeCell ref="N100:N102"/>
    <mergeCell ref="M83:M85"/>
    <mergeCell ref="N83:N85"/>
    <mergeCell ref="O83:O85"/>
    <mergeCell ref="N125:N127"/>
    <mergeCell ref="U44:U50"/>
    <mergeCell ref="Q48:Q50"/>
    <mergeCell ref="R48:R50"/>
    <mergeCell ref="S48:S50"/>
    <mergeCell ref="T48:T50"/>
    <mergeCell ref="Q44:T46"/>
    <mergeCell ref="L69:U70"/>
    <mergeCell ref="L71:L77"/>
    <mergeCell ref="M71:M77"/>
    <mergeCell ref="N71:N77"/>
    <mergeCell ref="O71:O77"/>
    <mergeCell ref="L124:U124"/>
    <mergeCell ref="L99:U99"/>
    <mergeCell ref="P71:P77"/>
    <mergeCell ref="Q71:T73"/>
    <mergeCell ref="U71:U77"/>
    <mergeCell ref="Q75:Q77"/>
    <mergeCell ref="R75:R77"/>
    <mergeCell ref="S75:S77"/>
    <mergeCell ref="T75:T77"/>
    <mergeCell ref="L116:U116"/>
    <mergeCell ref="L137:U137"/>
    <mergeCell ref="L125:L127"/>
    <mergeCell ref="M125:M127"/>
    <mergeCell ref="U83:U85"/>
    <mergeCell ref="L83:L85"/>
    <mergeCell ref="L17:L19"/>
    <mergeCell ref="M17:M19"/>
    <mergeCell ref="N17:N19"/>
    <mergeCell ref="O17:O19"/>
    <mergeCell ref="P17:P19"/>
    <mergeCell ref="U17:U19"/>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26"/>
  <sheetViews>
    <sheetView rightToLeft="1" view="pageLayout" workbookViewId="0" topLeftCell="A10">
      <selection activeCell="C9" sqref="C9"/>
    </sheetView>
  </sheetViews>
  <sheetFormatPr defaultColWidth="9.140625" defaultRowHeight="15"/>
  <cols>
    <col min="1" max="1" width="9.00390625" style="156" customWidth="1"/>
    <col min="2" max="3" width="36.140625" style="156" customWidth="1"/>
    <col min="4" max="4" width="20.8515625" style="156" customWidth="1"/>
    <col min="5" max="16384" width="9.00390625" style="156" customWidth="1"/>
  </cols>
  <sheetData>
    <row r="1" spans="1:4" ht="14.25">
      <c r="A1" s="385" t="s">
        <v>0</v>
      </c>
      <c r="B1" s="386"/>
      <c r="C1" s="386"/>
      <c r="D1" s="387"/>
    </row>
    <row r="2" spans="1:4" ht="14.25">
      <c r="A2" s="388"/>
      <c r="B2" s="389"/>
      <c r="C2" s="389"/>
      <c r="D2" s="390"/>
    </row>
    <row r="3" spans="1:4" ht="28.5" customHeight="1">
      <c r="A3" s="391" t="s">
        <v>1185</v>
      </c>
      <c r="B3" s="392"/>
      <c r="C3" s="392"/>
      <c r="D3" s="393"/>
    </row>
    <row r="4" spans="1:4" ht="36" customHeight="1">
      <c r="A4" s="257" t="s">
        <v>189</v>
      </c>
      <c r="B4" s="257" t="s">
        <v>190</v>
      </c>
      <c r="C4" s="257" t="s">
        <v>1149</v>
      </c>
      <c r="D4" s="257" t="s">
        <v>1150</v>
      </c>
    </row>
    <row r="5" spans="1:4" ht="15">
      <c r="A5" s="175">
        <v>1</v>
      </c>
      <c r="B5" s="160" t="s">
        <v>1</v>
      </c>
      <c r="C5" s="143"/>
      <c r="D5" s="331"/>
    </row>
    <row r="6" spans="1:4" ht="15">
      <c r="A6" s="175">
        <v>2</v>
      </c>
      <c r="B6" s="160" t="s">
        <v>2</v>
      </c>
      <c r="C6" s="143"/>
      <c r="D6" s="332"/>
    </row>
    <row r="7" spans="1:4" ht="15">
      <c r="A7" s="175">
        <v>3</v>
      </c>
      <c r="B7" s="321" t="s">
        <v>3</v>
      </c>
      <c r="C7" s="322"/>
      <c r="D7" s="53"/>
    </row>
    <row r="8" spans="1:4" ht="15">
      <c r="A8" s="175">
        <v>4</v>
      </c>
      <c r="B8" s="321" t="s">
        <v>4</v>
      </c>
      <c r="C8" s="322"/>
      <c r="D8" s="53"/>
    </row>
    <row r="9" spans="1:4" ht="15">
      <c r="A9" s="175">
        <v>5</v>
      </c>
      <c r="B9" s="321" t="s">
        <v>1159</v>
      </c>
      <c r="C9" s="323" t="s">
        <v>1160</v>
      </c>
      <c r="D9" s="53"/>
    </row>
    <row r="10" spans="1:4" ht="51.75" customHeight="1">
      <c r="A10" s="175">
        <v>6</v>
      </c>
      <c r="B10" s="324" t="s">
        <v>1145</v>
      </c>
      <c r="C10" s="325" t="s">
        <v>1471</v>
      </c>
      <c r="D10" s="53"/>
    </row>
    <row r="11" spans="1:4" ht="21" customHeight="1">
      <c r="A11" s="175">
        <v>7</v>
      </c>
      <c r="B11" s="324" t="s">
        <v>1158</v>
      </c>
      <c r="C11" s="324" t="s">
        <v>1148</v>
      </c>
      <c r="D11" s="53"/>
    </row>
    <row r="12" spans="1:4" ht="22.5" customHeight="1">
      <c r="A12" s="175">
        <v>8</v>
      </c>
      <c r="B12" s="324" t="s">
        <v>1157</v>
      </c>
      <c r="C12" s="324" t="s">
        <v>1146</v>
      </c>
      <c r="D12" s="53"/>
    </row>
    <row r="13" spans="1:4" ht="18" customHeight="1">
      <c r="A13" s="175">
        <v>9</v>
      </c>
      <c r="B13" s="324" t="s">
        <v>1156</v>
      </c>
      <c r="C13" s="324" t="s">
        <v>1146</v>
      </c>
      <c r="D13" s="53"/>
    </row>
    <row r="14" spans="1:4" ht="15">
      <c r="A14" s="326">
        <v>10</v>
      </c>
      <c r="B14" s="327" t="s">
        <v>1155</v>
      </c>
      <c r="C14" s="324" t="s">
        <v>1146</v>
      </c>
      <c r="D14" s="333"/>
    </row>
    <row r="15" spans="1:4" ht="15">
      <c r="A15" s="175">
        <v>11</v>
      </c>
      <c r="B15" s="321" t="s">
        <v>1154</v>
      </c>
      <c r="C15" s="324" t="s">
        <v>1146</v>
      </c>
      <c r="D15" s="53"/>
    </row>
    <row r="16" spans="1:4" ht="15">
      <c r="A16" s="175">
        <v>12</v>
      </c>
      <c r="B16" s="328" t="s">
        <v>1153</v>
      </c>
      <c r="C16" s="324" t="s">
        <v>1146</v>
      </c>
      <c r="D16" s="53"/>
    </row>
    <row r="17" spans="1:4" ht="15">
      <c r="A17" s="175">
        <v>13</v>
      </c>
      <c r="B17" s="328" t="s">
        <v>1152</v>
      </c>
      <c r="C17" s="328" t="s">
        <v>1147</v>
      </c>
      <c r="D17" s="53"/>
    </row>
    <row r="18" spans="1:4" ht="15">
      <c r="A18" s="175">
        <v>14</v>
      </c>
      <c r="B18" s="328" t="s">
        <v>1151</v>
      </c>
      <c r="C18" s="328" t="s">
        <v>1147</v>
      </c>
      <c r="D18" s="53"/>
    </row>
    <row r="19" spans="1:4" ht="15">
      <c r="A19" s="175">
        <v>15</v>
      </c>
      <c r="B19" s="321" t="s">
        <v>1094</v>
      </c>
      <c r="C19" s="322"/>
      <c r="D19" s="53"/>
    </row>
    <row r="20" spans="1:4" ht="15">
      <c r="A20" s="175">
        <v>16</v>
      </c>
      <c r="B20" s="321" t="s">
        <v>5</v>
      </c>
      <c r="C20" s="322"/>
      <c r="D20" s="53"/>
    </row>
    <row r="21" spans="1:4" ht="15">
      <c r="A21" s="175">
        <v>17</v>
      </c>
      <c r="B21" s="321" t="s">
        <v>6</v>
      </c>
      <c r="C21" s="322"/>
      <c r="D21" s="53"/>
    </row>
    <row r="22" spans="1:4" ht="15">
      <c r="A22" s="329">
        <v>18</v>
      </c>
      <c r="B22" s="321" t="s">
        <v>7</v>
      </c>
      <c r="C22" s="322"/>
      <c r="D22" s="334"/>
    </row>
    <row r="23" spans="1:4" ht="15">
      <c r="A23" s="329">
        <v>19</v>
      </c>
      <c r="B23" s="321" t="s">
        <v>8</v>
      </c>
      <c r="C23" s="322"/>
      <c r="D23" s="53"/>
    </row>
    <row r="24" spans="1:4" ht="15">
      <c r="A24" s="329">
        <v>20</v>
      </c>
      <c r="B24" s="321" t="s">
        <v>9</v>
      </c>
      <c r="C24" s="322"/>
      <c r="D24" s="53"/>
    </row>
    <row r="25" spans="1:4" ht="15">
      <c r="A25" s="329">
        <v>21</v>
      </c>
      <c r="B25" s="321" t="s">
        <v>10</v>
      </c>
      <c r="C25" s="322"/>
      <c r="D25" s="53"/>
    </row>
    <row r="26" spans="1:3" ht="15">
      <c r="A26" s="330"/>
      <c r="B26" s="264"/>
      <c r="C26" s="264"/>
    </row>
  </sheetData>
  <sheetProtection password="CC59" sheet="1"/>
  <mergeCells count="2">
    <mergeCell ref="A1:D2"/>
    <mergeCell ref="A3:D3"/>
  </mergeCells>
  <printOptions/>
  <pageMargins left="0.7" right="0.7" top="0.75" bottom="0.75" header="0.3" footer="0.3"/>
  <pageSetup horizontalDpi="600" verticalDpi="600" orientation="landscape" paperSize="9" r:id="rId1"/>
  <headerFooter>
    <oddHeader>&amp;Lادره مامايي- معاونت درمان&amp;Rابزار بررسي كيفيت خدمات در بخش زايمان</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F73"/>
  <sheetViews>
    <sheetView rightToLeft="1" view="pageLayout" zoomScale="115" zoomScalePageLayoutView="115" workbookViewId="0" topLeftCell="A1">
      <selection activeCell="C52" sqref="C52"/>
    </sheetView>
  </sheetViews>
  <sheetFormatPr defaultColWidth="9.140625" defaultRowHeight="15"/>
  <cols>
    <col min="1" max="1" width="9.00390625" style="156" customWidth="1"/>
    <col min="2" max="2" width="54.140625" style="156" customWidth="1"/>
    <col min="3" max="3" width="6.28125" style="156" customWidth="1"/>
    <col min="4" max="4" width="26.7109375" style="156" customWidth="1"/>
    <col min="5" max="16384" width="9.00390625" style="156" customWidth="1"/>
  </cols>
  <sheetData>
    <row r="1" spans="1:4" ht="14.25" customHeight="1">
      <c r="A1" s="152" t="s">
        <v>11</v>
      </c>
      <c r="B1" s="153"/>
      <c r="C1" s="154"/>
      <c r="D1" s="155"/>
    </row>
    <row r="2" spans="1:4" ht="66" customHeight="1">
      <c r="A2" s="391" t="s">
        <v>36</v>
      </c>
      <c r="B2" s="392"/>
      <c r="C2" s="392"/>
      <c r="D2" s="393"/>
    </row>
    <row r="3" spans="1:4" ht="27" customHeight="1">
      <c r="A3" s="398" t="s">
        <v>12</v>
      </c>
      <c r="B3" s="399"/>
      <c r="C3" s="157" t="s">
        <v>1138</v>
      </c>
      <c r="D3" s="158" t="s">
        <v>1095</v>
      </c>
    </row>
    <row r="4" spans="1:4" ht="21" customHeight="1">
      <c r="A4" s="159" t="s">
        <v>37</v>
      </c>
      <c r="B4" s="160" t="s">
        <v>13</v>
      </c>
      <c r="C4" s="90"/>
      <c r="D4" s="143"/>
    </row>
    <row r="5" spans="1:4" ht="21" customHeight="1">
      <c r="A5" s="159" t="s">
        <v>38</v>
      </c>
      <c r="B5" s="160" t="s">
        <v>1437</v>
      </c>
      <c r="C5" s="90"/>
      <c r="D5" s="143"/>
    </row>
    <row r="6" spans="1:4" ht="15">
      <c r="A6" s="159" t="s">
        <v>39</v>
      </c>
      <c r="B6" s="160" t="s">
        <v>14</v>
      </c>
      <c r="C6" s="90"/>
      <c r="D6" s="144"/>
    </row>
    <row r="7" spans="1:4" ht="15">
      <c r="A7" s="159" t="s">
        <v>40</v>
      </c>
      <c r="B7" s="160" t="s">
        <v>15</v>
      </c>
      <c r="C7" s="90"/>
      <c r="D7" s="144"/>
    </row>
    <row r="8" spans="1:4" ht="15">
      <c r="A8" s="159" t="s">
        <v>41</v>
      </c>
      <c r="B8" s="160" t="s">
        <v>16</v>
      </c>
      <c r="C8" s="90"/>
      <c r="D8" s="100" t="e">
        <f>(C8/C6)*100</f>
        <v>#DIV/0!</v>
      </c>
    </row>
    <row r="9" spans="1:4" ht="15">
      <c r="A9" s="159" t="s">
        <v>42</v>
      </c>
      <c r="B9" s="161" t="s">
        <v>1161</v>
      </c>
      <c r="C9" s="140"/>
      <c r="D9" s="100" t="e">
        <f>(C9/C8)*100</f>
        <v>#DIV/0!</v>
      </c>
    </row>
    <row r="10" spans="1:4" ht="22.5" customHeight="1">
      <c r="A10" s="159" t="s">
        <v>43</v>
      </c>
      <c r="B10" s="127" t="s">
        <v>1162</v>
      </c>
      <c r="C10" s="92"/>
      <c r="D10" s="100" t="e">
        <f>(C10/C6)*100</f>
        <v>#DIV/0!</v>
      </c>
    </row>
    <row r="11" spans="1:4" ht="23.25" customHeight="1">
      <c r="A11" s="159" t="s">
        <v>1183</v>
      </c>
      <c r="B11" s="127" t="s">
        <v>1163</v>
      </c>
      <c r="C11" s="92"/>
      <c r="D11" s="100" t="e">
        <f>(C11/C10)*100</f>
        <v>#DIV/0!</v>
      </c>
    </row>
    <row r="12" spans="1:4" ht="18" customHeight="1">
      <c r="A12" s="159" t="s">
        <v>44</v>
      </c>
      <c r="B12" s="127" t="s">
        <v>1164</v>
      </c>
      <c r="C12" s="92"/>
      <c r="D12" s="100" t="e">
        <f>(C12/C10)*100</f>
        <v>#DIV/0!</v>
      </c>
    </row>
    <row r="13" spans="1:4" ht="23.25" customHeight="1">
      <c r="A13" s="159" t="s">
        <v>45</v>
      </c>
      <c r="B13" s="160" t="s">
        <v>1165</v>
      </c>
      <c r="C13" s="90"/>
      <c r="D13" s="100" t="e">
        <f>(C13/(C8+C14))*100</f>
        <v>#DIV/0!</v>
      </c>
    </row>
    <row r="14" spans="1:4" ht="21" customHeight="1">
      <c r="A14" s="159" t="s">
        <v>46</v>
      </c>
      <c r="B14" s="160" t="s">
        <v>1166</v>
      </c>
      <c r="C14" s="90"/>
      <c r="D14" s="100" t="e">
        <f>(C14/C6)*100</f>
        <v>#DIV/0!</v>
      </c>
    </row>
    <row r="15" spans="1:4" ht="22.5" customHeight="1">
      <c r="A15" s="159" t="s">
        <v>47</v>
      </c>
      <c r="B15" s="160" t="s">
        <v>1167</v>
      </c>
      <c r="C15" s="90"/>
      <c r="D15" s="100" t="e">
        <f>(C15/(C6-C12))*100</f>
        <v>#DIV/0!</v>
      </c>
    </row>
    <row r="16" spans="1:6" ht="22.5" customHeight="1">
      <c r="A16" s="159" t="s">
        <v>48</v>
      </c>
      <c r="B16" s="127" t="s">
        <v>1168</v>
      </c>
      <c r="C16" s="92"/>
      <c r="D16" s="100" t="e">
        <f>(C16/C8)*100</f>
        <v>#DIV/0!</v>
      </c>
      <c r="F16" s="162"/>
    </row>
    <row r="17" spans="1:4" ht="33" customHeight="1">
      <c r="A17" s="159" t="s">
        <v>49</v>
      </c>
      <c r="B17" s="160" t="s">
        <v>17</v>
      </c>
      <c r="C17" s="90"/>
      <c r="D17" s="145" t="e">
        <f>(C17/C7)*100</f>
        <v>#DIV/0!</v>
      </c>
    </row>
    <row r="18" spans="1:4" ht="27.75" customHeight="1">
      <c r="A18" s="159" t="s">
        <v>50</v>
      </c>
      <c r="B18" s="160" t="s">
        <v>18</v>
      </c>
      <c r="C18" s="90"/>
      <c r="D18" s="97" t="e">
        <f>(C18/C7)*100</f>
        <v>#DIV/0!</v>
      </c>
    </row>
    <row r="19" spans="1:4" ht="25.5" customHeight="1">
      <c r="A19" s="159" t="s">
        <v>51</v>
      </c>
      <c r="B19" s="160" t="s">
        <v>19</v>
      </c>
      <c r="C19" s="90"/>
      <c r="D19" s="145" t="e">
        <f>(C19/C7)*100</f>
        <v>#DIV/0!</v>
      </c>
    </row>
    <row r="20" spans="1:4" ht="24" customHeight="1">
      <c r="A20" s="159" t="s">
        <v>52</v>
      </c>
      <c r="B20" s="160" t="s">
        <v>20</v>
      </c>
      <c r="C20" s="90"/>
      <c r="D20" s="100" t="e">
        <f>(C20/C6)*100</f>
        <v>#DIV/0!</v>
      </c>
    </row>
    <row r="21" spans="1:4" ht="21" customHeight="1">
      <c r="A21" s="159" t="s">
        <v>53</v>
      </c>
      <c r="B21" s="160" t="s">
        <v>21</v>
      </c>
      <c r="C21" s="90"/>
      <c r="D21" s="100" t="e">
        <f>(C21/C6)*100</f>
        <v>#DIV/0!</v>
      </c>
    </row>
    <row r="22" spans="1:4" ht="22.5" customHeight="1">
      <c r="A22" s="159" t="s">
        <v>54</v>
      </c>
      <c r="B22" s="160" t="s">
        <v>22</v>
      </c>
      <c r="C22" s="90"/>
      <c r="D22" s="100" t="e">
        <f>(C22/C6)*100</f>
        <v>#DIV/0!</v>
      </c>
    </row>
    <row r="23" spans="1:4" ht="21" customHeight="1">
      <c r="A23" s="159" t="s">
        <v>55</v>
      </c>
      <c r="B23" s="160" t="s">
        <v>23</v>
      </c>
      <c r="C23" s="90"/>
      <c r="D23" s="97" t="e">
        <f>(C23/(C8+C14))*100</f>
        <v>#DIV/0!</v>
      </c>
    </row>
    <row r="24" spans="1:4" ht="23.25" customHeight="1">
      <c r="A24" s="159" t="s">
        <v>56</v>
      </c>
      <c r="B24" s="160" t="s">
        <v>24</v>
      </c>
      <c r="C24" s="90"/>
      <c r="D24" s="100" t="e">
        <f>(C24/C10)*100</f>
        <v>#DIV/0!</v>
      </c>
    </row>
    <row r="25" spans="1:4" ht="37.5" customHeight="1">
      <c r="A25" s="159" t="s">
        <v>57</v>
      </c>
      <c r="B25" s="160" t="s">
        <v>1473</v>
      </c>
      <c r="C25" s="90"/>
      <c r="D25" s="146"/>
    </row>
    <row r="26" spans="1:4" ht="30" customHeight="1">
      <c r="A26" s="159" t="s">
        <v>58</v>
      </c>
      <c r="B26" s="160" t="s">
        <v>1474</v>
      </c>
      <c r="C26" s="90"/>
      <c r="D26" s="143"/>
    </row>
    <row r="27" spans="1:4" ht="15">
      <c r="A27" s="159" t="s">
        <v>59</v>
      </c>
      <c r="B27" s="160" t="s">
        <v>25</v>
      </c>
      <c r="C27" s="90"/>
      <c r="D27" s="147"/>
    </row>
    <row r="28" spans="1:4" ht="15">
      <c r="A28" s="159" t="s">
        <v>60</v>
      </c>
      <c r="B28" s="127" t="s">
        <v>1169</v>
      </c>
      <c r="C28" s="92"/>
      <c r="D28" s="100" t="e">
        <f>(C28/(C8+C14))*100</f>
        <v>#DIV/0!</v>
      </c>
    </row>
    <row r="29" spans="1:4" ht="15">
      <c r="A29" s="159" t="s">
        <v>61</v>
      </c>
      <c r="B29" s="127" t="s">
        <v>1170</v>
      </c>
      <c r="C29" s="92"/>
      <c r="D29" s="97" t="e">
        <f>(C29/(C8+C14))*100</f>
        <v>#DIV/0!</v>
      </c>
    </row>
    <row r="30" spans="1:4" ht="25.5" customHeight="1">
      <c r="A30" s="159" t="s">
        <v>62</v>
      </c>
      <c r="B30" s="160" t="s">
        <v>1171</v>
      </c>
      <c r="C30" s="90"/>
      <c r="D30" s="100" t="e">
        <f>(C30/(C8+C14))*100</f>
        <v>#DIV/0!</v>
      </c>
    </row>
    <row r="31" spans="1:4" ht="36.75" customHeight="1">
      <c r="A31" s="159" t="s">
        <v>63</v>
      </c>
      <c r="B31" s="160" t="s">
        <v>1172</v>
      </c>
      <c r="C31" s="90"/>
      <c r="D31" s="100" t="e">
        <f>(C31/(C8+C14))*100</f>
        <v>#DIV/0!</v>
      </c>
    </row>
    <row r="32" spans="1:4" ht="36.75" customHeight="1">
      <c r="A32" s="159" t="s">
        <v>1181</v>
      </c>
      <c r="B32" s="160" t="s">
        <v>1173</v>
      </c>
      <c r="C32" s="90"/>
      <c r="D32" s="100" t="e">
        <f>(C32/(C8+C14))*100</f>
        <v>#DIV/0!</v>
      </c>
    </row>
    <row r="33" spans="1:4" ht="36.75" customHeight="1">
      <c r="A33" s="159" t="s">
        <v>64</v>
      </c>
      <c r="B33" s="160" t="s">
        <v>1174</v>
      </c>
      <c r="C33" s="90"/>
      <c r="D33" s="100" t="e">
        <f>(C33/(C8+C14))*100</f>
        <v>#DIV/0!</v>
      </c>
    </row>
    <row r="34" spans="1:4" ht="36.75" customHeight="1">
      <c r="A34" s="159" t="s">
        <v>65</v>
      </c>
      <c r="B34" s="160" t="s">
        <v>1175</v>
      </c>
      <c r="C34" s="90"/>
      <c r="D34" s="100" t="e">
        <f>(C34/C10)*100</f>
        <v>#DIV/0!</v>
      </c>
    </row>
    <row r="35" spans="1:4" ht="36.75" customHeight="1">
      <c r="A35" s="159" t="s">
        <v>66</v>
      </c>
      <c r="B35" s="160" t="s">
        <v>1176</v>
      </c>
      <c r="C35" s="90"/>
      <c r="D35" s="100" t="e">
        <f>(C35/C10)*100</f>
        <v>#DIV/0!</v>
      </c>
    </row>
    <row r="36" spans="1:4" ht="25.5" customHeight="1">
      <c r="A36" s="159" t="s">
        <v>67</v>
      </c>
      <c r="B36" s="160" t="s">
        <v>1439</v>
      </c>
      <c r="C36" s="92"/>
      <c r="D36" s="100" t="e">
        <f>(C36/C5)*100</f>
        <v>#DIV/0!</v>
      </c>
    </row>
    <row r="37" spans="1:4" ht="22.5" customHeight="1">
      <c r="A37" s="159" t="s">
        <v>68</v>
      </c>
      <c r="B37" s="160" t="s">
        <v>1440</v>
      </c>
      <c r="C37" s="92"/>
      <c r="D37" s="100" t="e">
        <f>(C37/C5)*100</f>
        <v>#DIV/0!</v>
      </c>
    </row>
    <row r="38" spans="1:4" ht="24" customHeight="1">
      <c r="A38" s="159" t="s">
        <v>69</v>
      </c>
      <c r="B38" s="127" t="s">
        <v>26</v>
      </c>
      <c r="C38" s="92"/>
      <c r="D38" s="143"/>
    </row>
    <row r="39" spans="1:4" ht="27" customHeight="1">
      <c r="A39" s="159" t="s">
        <v>70</v>
      </c>
      <c r="B39" s="127" t="s">
        <v>27</v>
      </c>
      <c r="C39" s="92"/>
      <c r="D39" s="143"/>
    </row>
    <row r="40" spans="1:4" ht="22.5" customHeight="1">
      <c r="A40" s="159" t="s">
        <v>71</v>
      </c>
      <c r="B40" s="127" t="s">
        <v>28</v>
      </c>
      <c r="C40" s="92"/>
      <c r="D40" s="143"/>
    </row>
    <row r="41" spans="1:4" ht="22.5" customHeight="1">
      <c r="A41" s="159" t="s">
        <v>72</v>
      </c>
      <c r="B41" s="160" t="s">
        <v>1475</v>
      </c>
      <c r="C41" s="92"/>
      <c r="D41" s="143"/>
    </row>
    <row r="42" spans="1:4" ht="26.25" customHeight="1">
      <c r="A42" s="159" t="s">
        <v>73</v>
      </c>
      <c r="B42" s="160" t="s">
        <v>1476</v>
      </c>
      <c r="C42" s="90"/>
      <c r="D42" s="143"/>
    </row>
    <row r="43" spans="1:4" ht="24" customHeight="1">
      <c r="A43" s="159" t="s">
        <v>1182</v>
      </c>
      <c r="B43" s="163" t="s">
        <v>1477</v>
      </c>
      <c r="C43" s="92"/>
      <c r="D43" s="143"/>
    </row>
    <row r="44" spans="1:4" ht="22.5" customHeight="1">
      <c r="A44" s="159" t="s">
        <v>74</v>
      </c>
      <c r="B44" s="127" t="s">
        <v>29</v>
      </c>
      <c r="C44" s="92"/>
      <c r="D44" s="143"/>
    </row>
    <row r="45" spans="1:4" ht="30">
      <c r="A45" s="159" t="s">
        <v>75</v>
      </c>
      <c r="B45" s="160" t="s">
        <v>1436</v>
      </c>
      <c r="C45" s="92"/>
      <c r="D45" s="143"/>
    </row>
    <row r="46" spans="1:4" ht="15">
      <c r="A46" s="159" t="s">
        <v>76</v>
      </c>
      <c r="B46" s="160" t="s">
        <v>1177</v>
      </c>
      <c r="C46" s="90"/>
      <c r="D46" s="100" t="e">
        <f>(C46/C6)*100</f>
        <v>#DIV/0!</v>
      </c>
    </row>
    <row r="47" spans="1:4" ht="26.25" customHeight="1">
      <c r="A47" s="159" t="s">
        <v>77</v>
      </c>
      <c r="B47" s="160" t="s">
        <v>1178</v>
      </c>
      <c r="C47" s="90"/>
      <c r="D47" s="100" t="e">
        <f>(C47/C6)*100</f>
        <v>#DIV/0!</v>
      </c>
    </row>
    <row r="48" spans="1:4" ht="37.5" customHeight="1">
      <c r="A48" s="159" t="s">
        <v>78</v>
      </c>
      <c r="B48" s="127" t="s">
        <v>1179</v>
      </c>
      <c r="C48" s="92"/>
      <c r="D48" s="100" t="e">
        <f>(C48/C6)*100</f>
        <v>#DIV/0!</v>
      </c>
    </row>
    <row r="49" spans="1:4" ht="24.75" customHeight="1">
      <c r="A49" s="159" t="s">
        <v>79</v>
      </c>
      <c r="B49" s="164" t="s">
        <v>30</v>
      </c>
      <c r="C49" s="142"/>
      <c r="D49" s="100" t="e">
        <f>(C49/C7)*100</f>
        <v>#DIV/0!</v>
      </c>
    </row>
    <row r="50" spans="1:4" ht="23.25" customHeight="1">
      <c r="A50" s="159" t="s">
        <v>80</v>
      </c>
      <c r="B50" s="127" t="s">
        <v>31</v>
      </c>
      <c r="C50" s="92"/>
      <c r="D50" s="143"/>
    </row>
    <row r="51" spans="1:4" ht="26.25" customHeight="1">
      <c r="A51" s="159" t="s">
        <v>81</v>
      </c>
      <c r="B51" s="127" t="s">
        <v>1180</v>
      </c>
      <c r="C51" s="92"/>
      <c r="D51" s="100" t="e">
        <f>(C51/C6)*100</f>
        <v>#DIV/0!</v>
      </c>
    </row>
    <row r="52" spans="1:4" ht="39.75" customHeight="1">
      <c r="A52" s="159" t="s">
        <v>82</v>
      </c>
      <c r="B52" s="336" t="s">
        <v>1456</v>
      </c>
      <c r="C52" s="92" t="s">
        <v>1479</v>
      </c>
      <c r="D52" s="100" t="e">
        <f>(C52/C10)*100</f>
        <v>#VALUE!</v>
      </c>
    </row>
    <row r="53" spans="1:4" ht="40.5" customHeight="1">
      <c r="A53" s="159" t="s">
        <v>1438</v>
      </c>
      <c r="B53" s="160" t="s">
        <v>32</v>
      </c>
      <c r="C53" s="90"/>
      <c r="D53" s="100" t="e">
        <f>(C53/(C11+C12))*100</f>
        <v>#DIV/0!</v>
      </c>
    </row>
    <row r="54" spans="1:4" ht="15.75">
      <c r="A54" s="400" t="s">
        <v>1184</v>
      </c>
      <c r="B54" s="401"/>
      <c r="C54" s="401"/>
      <c r="D54" s="402"/>
    </row>
    <row r="55" spans="1:4" ht="15.75">
      <c r="A55" s="395" t="s">
        <v>33</v>
      </c>
      <c r="B55" s="396"/>
      <c r="C55" s="396"/>
      <c r="D55" s="397"/>
    </row>
    <row r="56" spans="1:4" ht="15.75">
      <c r="A56" s="159" t="s">
        <v>83</v>
      </c>
      <c r="B56" s="394"/>
      <c r="C56" s="394"/>
      <c r="D56" s="394"/>
    </row>
    <row r="57" spans="1:4" ht="15.75">
      <c r="A57" s="159" t="s">
        <v>84</v>
      </c>
      <c r="B57" s="394"/>
      <c r="C57" s="394"/>
      <c r="D57" s="394"/>
    </row>
    <row r="58" spans="1:4" ht="15.75">
      <c r="A58" s="159" t="s">
        <v>85</v>
      </c>
      <c r="B58" s="394"/>
      <c r="C58" s="394"/>
      <c r="D58" s="394"/>
    </row>
    <row r="59" spans="1:4" ht="15.75">
      <c r="A59" s="159" t="s">
        <v>86</v>
      </c>
      <c r="B59" s="394"/>
      <c r="C59" s="394"/>
      <c r="D59" s="394"/>
    </row>
    <row r="60" spans="1:4" ht="15.75">
      <c r="A60" s="159" t="s">
        <v>87</v>
      </c>
      <c r="B60" s="394"/>
      <c r="C60" s="394"/>
      <c r="D60" s="394"/>
    </row>
    <row r="61" spans="1:4" ht="15.75">
      <c r="A61" s="395" t="s">
        <v>34</v>
      </c>
      <c r="B61" s="396"/>
      <c r="C61" s="396"/>
      <c r="D61" s="397"/>
    </row>
    <row r="62" spans="1:4" ht="15.75">
      <c r="A62" s="159" t="s">
        <v>88</v>
      </c>
      <c r="B62" s="394"/>
      <c r="C62" s="394"/>
      <c r="D62" s="394"/>
    </row>
    <row r="63" spans="1:4" ht="15.75">
      <c r="A63" s="159" t="s">
        <v>89</v>
      </c>
      <c r="B63" s="394"/>
      <c r="C63" s="394"/>
      <c r="D63" s="394"/>
    </row>
    <row r="64" spans="1:4" ht="15.75">
      <c r="A64" s="159" t="s">
        <v>90</v>
      </c>
      <c r="B64" s="394"/>
      <c r="C64" s="394"/>
      <c r="D64" s="394"/>
    </row>
    <row r="65" spans="1:4" ht="15.75">
      <c r="A65" s="159" t="s">
        <v>91</v>
      </c>
      <c r="B65" s="394"/>
      <c r="C65" s="394"/>
      <c r="D65" s="394"/>
    </row>
    <row r="66" spans="1:4" ht="15.75">
      <c r="A66" s="159" t="s">
        <v>92</v>
      </c>
      <c r="B66" s="394"/>
      <c r="C66" s="394"/>
      <c r="D66" s="394"/>
    </row>
    <row r="67" spans="1:4" ht="15.75">
      <c r="A67" s="395" t="s">
        <v>35</v>
      </c>
      <c r="B67" s="396"/>
      <c r="C67" s="396"/>
      <c r="D67" s="397"/>
    </row>
    <row r="68" spans="1:4" ht="15.75">
      <c r="A68" s="159" t="s">
        <v>93</v>
      </c>
      <c r="B68" s="394"/>
      <c r="C68" s="394"/>
      <c r="D68" s="394"/>
    </row>
    <row r="69" spans="1:4" ht="15.75">
      <c r="A69" s="159" t="s">
        <v>94</v>
      </c>
      <c r="B69" s="394"/>
      <c r="C69" s="394"/>
      <c r="D69" s="394"/>
    </row>
    <row r="70" spans="1:4" ht="15.75">
      <c r="A70" s="159" t="s">
        <v>95</v>
      </c>
      <c r="B70" s="394"/>
      <c r="C70" s="394"/>
      <c r="D70" s="394"/>
    </row>
    <row r="71" spans="1:4" ht="15.75">
      <c r="A71" s="159" t="s">
        <v>96</v>
      </c>
      <c r="B71" s="394"/>
      <c r="C71" s="394"/>
      <c r="D71" s="394"/>
    </row>
    <row r="72" spans="1:4" ht="15.75">
      <c r="A72" s="159" t="s">
        <v>97</v>
      </c>
      <c r="B72" s="394"/>
      <c r="C72" s="394"/>
      <c r="D72" s="394"/>
    </row>
    <row r="73" ht="18.75">
      <c r="A73" s="165"/>
    </row>
  </sheetData>
  <sheetProtection password="CC59" sheet="1"/>
  <mergeCells count="21">
    <mergeCell ref="A67:D67"/>
    <mergeCell ref="B56:D56"/>
    <mergeCell ref="B68:D68"/>
    <mergeCell ref="A54:D54"/>
    <mergeCell ref="B72:D72"/>
    <mergeCell ref="B58:D58"/>
    <mergeCell ref="B70:D70"/>
    <mergeCell ref="B63:D63"/>
    <mergeCell ref="B60:D60"/>
    <mergeCell ref="B71:D71"/>
    <mergeCell ref="B62:D62"/>
    <mergeCell ref="B59:D59"/>
    <mergeCell ref="B69:D69"/>
    <mergeCell ref="A55:D55"/>
    <mergeCell ref="A61:D61"/>
    <mergeCell ref="A2:D2"/>
    <mergeCell ref="B64:D64"/>
    <mergeCell ref="B65:D65"/>
    <mergeCell ref="B66:D66"/>
    <mergeCell ref="B57:D57"/>
    <mergeCell ref="A3:B3"/>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K97"/>
  <sheetViews>
    <sheetView rightToLeft="1" view="pageLayout" workbookViewId="0" topLeftCell="A84">
      <selection activeCell="C97" activeCellId="26" sqref="F2 A1:D6 A7:B12 C12 A13:D14 A15:B20 C21 A22:D23 A24:B31 A33:C33 A34:D35 A36 C36 A37:D38 A40:B43 A45:B51 A52:D52 A53:D53 A54:B70 C70 A71:D72 A73:B75 A76:B89 C89 A90:D90 A92:B97 C97"/>
    </sheetView>
  </sheetViews>
  <sheetFormatPr defaultColWidth="9.140625" defaultRowHeight="15"/>
  <cols>
    <col min="1" max="1" width="9.00390625" style="156" customWidth="1"/>
    <col min="2" max="2" width="38.28125" style="156" customWidth="1"/>
    <col min="3" max="3" width="8.57421875" style="156" customWidth="1"/>
    <col min="4" max="4" width="35.8515625" style="156" customWidth="1"/>
    <col min="5" max="16384" width="9.00390625" style="156" customWidth="1"/>
  </cols>
  <sheetData>
    <row r="1" spans="1:4" ht="15">
      <c r="A1" s="405" t="s">
        <v>98</v>
      </c>
      <c r="B1" s="405"/>
      <c r="C1" s="405"/>
      <c r="D1" s="405"/>
    </row>
    <row r="2" spans="1:11" ht="15" customHeight="1">
      <c r="A2" s="403" t="s">
        <v>1485</v>
      </c>
      <c r="B2" s="406"/>
      <c r="C2" s="406"/>
      <c r="D2" s="404"/>
      <c r="E2" s="156" t="s">
        <v>1483</v>
      </c>
      <c r="K2" s="156" t="s">
        <v>1484</v>
      </c>
    </row>
    <row r="3" spans="1:4" ht="34.5" customHeight="1">
      <c r="A3" s="407" t="s">
        <v>1455</v>
      </c>
      <c r="B3" s="408"/>
      <c r="C3" s="408"/>
      <c r="D3" s="409"/>
    </row>
    <row r="4" spans="1:4" ht="15" customHeight="1">
      <c r="A4" s="410" t="s">
        <v>1187</v>
      </c>
      <c r="B4" s="410"/>
      <c r="C4" s="410"/>
      <c r="D4" s="410"/>
    </row>
    <row r="5" spans="1:4" ht="15" customHeight="1">
      <c r="A5" s="403" t="s">
        <v>191</v>
      </c>
      <c r="B5" s="404"/>
      <c r="C5" s="166" t="s">
        <v>192</v>
      </c>
      <c r="D5" s="85">
        <f>COUNT(C7:C11)</f>
        <v>0</v>
      </c>
    </row>
    <row r="6" spans="1:4" ht="15" customHeight="1">
      <c r="A6" s="167" t="s">
        <v>189</v>
      </c>
      <c r="B6" s="167" t="s">
        <v>1189</v>
      </c>
      <c r="C6" s="167" t="s">
        <v>188</v>
      </c>
      <c r="D6" s="167" t="s">
        <v>99</v>
      </c>
    </row>
    <row r="7" spans="1:4" ht="30">
      <c r="A7" s="168" t="s">
        <v>100</v>
      </c>
      <c r="B7" s="169" t="s">
        <v>101</v>
      </c>
      <c r="C7" s="53"/>
      <c r="D7" s="53"/>
    </row>
    <row r="8" spans="1:5" ht="15">
      <c r="A8" s="168" t="s">
        <v>102</v>
      </c>
      <c r="B8" s="169" t="s">
        <v>1442</v>
      </c>
      <c r="C8" s="53"/>
      <c r="D8" s="53"/>
      <c r="E8" s="41"/>
    </row>
    <row r="9" spans="1:4" ht="30">
      <c r="A9" s="168" t="s">
        <v>103</v>
      </c>
      <c r="B9" s="344" t="s">
        <v>104</v>
      </c>
      <c r="C9" s="53"/>
      <c r="D9" s="53"/>
    </row>
    <row r="10" spans="1:4" ht="30">
      <c r="A10" s="168" t="s">
        <v>105</v>
      </c>
      <c r="B10" s="344" t="s">
        <v>106</v>
      </c>
      <c r="C10" s="53"/>
      <c r="D10" s="53"/>
    </row>
    <row r="11" spans="1:4" ht="30">
      <c r="A11" s="168" t="s">
        <v>107</v>
      </c>
      <c r="B11" s="344" t="s">
        <v>108</v>
      </c>
      <c r="C11" s="53"/>
      <c r="D11" s="53"/>
    </row>
    <row r="12" spans="1:4" ht="29.25" customHeight="1">
      <c r="A12" s="94"/>
      <c r="B12" s="172" t="s">
        <v>471</v>
      </c>
      <c r="C12" s="85">
        <f>SUM(C7:C11)</f>
        <v>0</v>
      </c>
      <c r="D12" s="53"/>
    </row>
    <row r="13" spans="1:4" ht="15">
      <c r="A13" s="403" t="s">
        <v>193</v>
      </c>
      <c r="B13" s="404"/>
      <c r="C13" s="166" t="s">
        <v>192</v>
      </c>
      <c r="D13" s="85">
        <f>COUNT(C15:C20)</f>
        <v>0</v>
      </c>
    </row>
    <row r="14" spans="1:4" ht="15">
      <c r="A14" s="167" t="s">
        <v>189</v>
      </c>
      <c r="B14" s="167" t="s">
        <v>1189</v>
      </c>
      <c r="C14" s="167" t="s">
        <v>188</v>
      </c>
      <c r="D14" s="167" t="s">
        <v>99</v>
      </c>
    </row>
    <row r="15" spans="1:4" ht="30">
      <c r="A15" s="168" t="s">
        <v>109</v>
      </c>
      <c r="B15" s="344" t="s">
        <v>110</v>
      </c>
      <c r="C15" s="53"/>
      <c r="D15" s="53"/>
    </row>
    <row r="16" spans="1:4" ht="30">
      <c r="A16" s="168" t="s">
        <v>111</v>
      </c>
      <c r="B16" s="344" t="s">
        <v>112</v>
      </c>
      <c r="C16" s="53"/>
      <c r="D16" s="53"/>
    </row>
    <row r="17" spans="1:4" ht="30">
      <c r="A17" s="168" t="s">
        <v>113</v>
      </c>
      <c r="B17" s="169" t="s">
        <v>114</v>
      </c>
      <c r="C17" s="53"/>
      <c r="D17" s="53"/>
    </row>
    <row r="18" spans="1:4" ht="15">
      <c r="A18" s="168" t="s">
        <v>115</v>
      </c>
      <c r="B18" s="344" t="s">
        <v>116</v>
      </c>
      <c r="C18" s="53"/>
      <c r="D18" s="53"/>
    </row>
    <row r="19" spans="1:4" ht="15">
      <c r="A19" s="168" t="s">
        <v>117</v>
      </c>
      <c r="B19" s="344" t="s">
        <v>118</v>
      </c>
      <c r="C19" s="53"/>
      <c r="D19" s="53"/>
    </row>
    <row r="20" spans="1:4" ht="15">
      <c r="A20" s="168" t="s">
        <v>119</v>
      </c>
      <c r="B20" s="344" t="s">
        <v>120</v>
      </c>
      <c r="C20" s="53"/>
      <c r="D20" s="53"/>
    </row>
    <row r="21" spans="1:4" ht="15.75">
      <c r="A21" s="94"/>
      <c r="B21" s="172" t="s">
        <v>471</v>
      </c>
      <c r="C21" s="85">
        <f>SUM(C15:C20)</f>
        <v>0</v>
      </c>
      <c r="D21" s="53"/>
    </row>
    <row r="22" spans="1:4" ht="15">
      <c r="A22" s="403" t="s">
        <v>194</v>
      </c>
      <c r="B22" s="404"/>
      <c r="C22" s="166" t="s">
        <v>192</v>
      </c>
      <c r="D22" s="85">
        <f>COUNT(C24:C32)</f>
        <v>0</v>
      </c>
    </row>
    <row r="23" spans="1:4" ht="15">
      <c r="A23" s="167" t="s">
        <v>189</v>
      </c>
      <c r="B23" s="167" t="s">
        <v>1189</v>
      </c>
      <c r="C23" s="167" t="s">
        <v>188</v>
      </c>
      <c r="D23" s="167" t="s">
        <v>99</v>
      </c>
    </row>
    <row r="24" spans="1:4" ht="30">
      <c r="A24" s="78" t="s">
        <v>121</v>
      </c>
      <c r="B24" s="344" t="s">
        <v>122</v>
      </c>
      <c r="C24" s="53"/>
      <c r="D24" s="53"/>
    </row>
    <row r="25" spans="1:4" ht="30">
      <c r="A25" s="78" t="s">
        <v>123</v>
      </c>
      <c r="B25" s="169" t="s">
        <v>1103</v>
      </c>
      <c r="C25" s="53"/>
      <c r="D25" s="53"/>
    </row>
    <row r="26" spans="1:4" ht="30">
      <c r="A26" s="78" t="s">
        <v>124</v>
      </c>
      <c r="B26" s="169" t="s">
        <v>125</v>
      </c>
      <c r="C26" s="53"/>
      <c r="D26" s="53"/>
    </row>
    <row r="27" spans="1:4" ht="30">
      <c r="A27" s="78" t="s">
        <v>126</v>
      </c>
      <c r="B27" s="344" t="s">
        <v>127</v>
      </c>
      <c r="C27" s="53"/>
      <c r="D27" s="53"/>
    </row>
    <row r="28" spans="1:4" ht="45" customHeight="1">
      <c r="A28" s="78" t="s">
        <v>128</v>
      </c>
      <c r="B28" s="344" t="s">
        <v>129</v>
      </c>
      <c r="C28" s="53"/>
      <c r="D28" s="53"/>
    </row>
    <row r="29" spans="1:4" ht="45">
      <c r="A29" s="78" t="s">
        <v>130</v>
      </c>
      <c r="B29" s="169" t="s">
        <v>131</v>
      </c>
      <c r="C29" s="53"/>
      <c r="D29" s="53"/>
    </row>
    <row r="30" spans="1:4" ht="30">
      <c r="A30" s="78" t="s">
        <v>132</v>
      </c>
      <c r="B30" s="344" t="s">
        <v>1104</v>
      </c>
      <c r="C30" s="53"/>
      <c r="D30" s="53"/>
    </row>
    <row r="31" spans="1:4" ht="45">
      <c r="A31" s="78" t="s">
        <v>1106</v>
      </c>
      <c r="B31" s="169" t="s">
        <v>1105</v>
      </c>
      <c r="C31" s="53"/>
      <c r="D31" s="53"/>
    </row>
    <row r="32" spans="1:4" ht="45">
      <c r="A32" s="78" t="s">
        <v>1107</v>
      </c>
      <c r="B32" s="171" t="s">
        <v>133</v>
      </c>
      <c r="C32" s="53"/>
      <c r="D32" s="53"/>
    </row>
    <row r="33" spans="1:4" ht="15.75">
      <c r="A33" s="173"/>
      <c r="B33" s="172" t="s">
        <v>471</v>
      </c>
      <c r="C33" s="85">
        <f>SUM(C24:C32)</f>
        <v>0</v>
      </c>
      <c r="D33" s="53"/>
    </row>
    <row r="34" spans="1:4" ht="15">
      <c r="A34" s="403" t="s">
        <v>195</v>
      </c>
      <c r="B34" s="404"/>
      <c r="C34" s="166" t="s">
        <v>192</v>
      </c>
      <c r="D34" s="85">
        <f>COUNT(C40:C51,C54:C69)</f>
        <v>0</v>
      </c>
    </row>
    <row r="35" spans="1:4" ht="15">
      <c r="A35" s="415" t="s">
        <v>1482</v>
      </c>
      <c r="B35" s="416"/>
      <c r="C35" s="416"/>
      <c r="D35" s="417"/>
    </row>
    <row r="36" spans="1:4" ht="15">
      <c r="A36" s="338" t="s">
        <v>1480</v>
      </c>
      <c r="B36" s="335"/>
      <c r="C36" s="338" t="s">
        <v>1481</v>
      </c>
      <c r="D36" s="335"/>
    </row>
    <row r="37" spans="1:4" ht="15">
      <c r="A37" s="411" t="s">
        <v>134</v>
      </c>
      <c r="B37" s="411"/>
      <c r="C37" s="411"/>
      <c r="D37" s="411"/>
    </row>
    <row r="38" spans="1:4" ht="15">
      <c r="A38" s="411" t="s">
        <v>135</v>
      </c>
      <c r="B38" s="411"/>
      <c r="C38" s="411"/>
      <c r="D38" s="411"/>
    </row>
    <row r="39" spans="1:4" ht="15">
      <c r="A39" s="167" t="s">
        <v>189</v>
      </c>
      <c r="B39" s="167" t="s">
        <v>1189</v>
      </c>
      <c r="C39" s="167" t="s">
        <v>188</v>
      </c>
      <c r="D39" s="167" t="s">
        <v>99</v>
      </c>
    </row>
    <row r="40" spans="1:4" ht="15">
      <c r="A40" s="174" t="s">
        <v>196</v>
      </c>
      <c r="B40" s="344" t="s">
        <v>136</v>
      </c>
      <c r="C40" s="170"/>
      <c r="D40" s="170"/>
    </row>
    <row r="41" spans="1:4" ht="15">
      <c r="A41" s="174" t="s">
        <v>197</v>
      </c>
      <c r="B41" s="344" t="s">
        <v>137</v>
      </c>
      <c r="C41" s="170"/>
      <c r="D41" s="170"/>
    </row>
    <row r="42" spans="1:4" ht="15">
      <c r="A42" s="174" t="s">
        <v>198</v>
      </c>
      <c r="B42" s="344" t="s">
        <v>138</v>
      </c>
      <c r="C42" s="170"/>
      <c r="D42" s="170"/>
    </row>
    <row r="43" spans="1:4" ht="15">
      <c r="A43" s="174" t="s">
        <v>199</v>
      </c>
      <c r="B43" s="344" t="s">
        <v>139</v>
      </c>
      <c r="C43" s="170"/>
      <c r="D43" s="170"/>
    </row>
    <row r="44" spans="1:4" ht="15">
      <c r="A44" s="174" t="s">
        <v>200</v>
      </c>
      <c r="B44" s="171" t="s">
        <v>140</v>
      </c>
      <c r="C44" s="170"/>
      <c r="D44" s="170"/>
    </row>
    <row r="45" spans="1:4" ht="15">
      <c r="A45" s="174" t="s">
        <v>201</v>
      </c>
      <c r="B45" s="344" t="s">
        <v>141</v>
      </c>
      <c r="C45" s="53"/>
      <c r="D45" s="53"/>
    </row>
    <row r="46" spans="1:4" ht="15">
      <c r="A46" s="174" t="s">
        <v>202</v>
      </c>
      <c r="B46" s="344" t="s">
        <v>142</v>
      </c>
      <c r="C46" s="53"/>
      <c r="D46" s="53"/>
    </row>
    <row r="47" spans="1:4" ht="15">
      <c r="A47" s="174" t="s">
        <v>203</v>
      </c>
      <c r="B47" s="344" t="s">
        <v>143</v>
      </c>
      <c r="C47" s="53"/>
      <c r="D47" s="53"/>
    </row>
    <row r="48" spans="1:4" ht="15">
      <c r="A48" s="174" t="s">
        <v>204</v>
      </c>
      <c r="B48" s="344" t="s">
        <v>144</v>
      </c>
      <c r="C48" s="53"/>
      <c r="D48" s="53"/>
    </row>
    <row r="49" spans="1:4" ht="15">
      <c r="A49" s="174" t="s">
        <v>205</v>
      </c>
      <c r="B49" s="344" t="s">
        <v>145</v>
      </c>
      <c r="C49" s="53"/>
      <c r="D49" s="53"/>
    </row>
    <row r="50" spans="1:4" ht="15">
      <c r="A50" s="174" t="s">
        <v>206</v>
      </c>
      <c r="B50" s="344" t="s">
        <v>146</v>
      </c>
      <c r="C50" s="53"/>
      <c r="D50" s="53"/>
    </row>
    <row r="51" spans="1:4" ht="15">
      <c r="A51" s="174" t="s">
        <v>207</v>
      </c>
      <c r="B51" s="344" t="s">
        <v>147</v>
      </c>
      <c r="C51" s="53"/>
      <c r="D51" s="53"/>
    </row>
    <row r="52" spans="1:4" ht="15">
      <c r="A52" s="412" t="s">
        <v>208</v>
      </c>
      <c r="B52" s="413"/>
      <c r="C52" s="413"/>
      <c r="D52" s="414"/>
    </row>
    <row r="53" spans="1:4" ht="15">
      <c r="A53" s="167" t="s">
        <v>189</v>
      </c>
      <c r="B53" s="167" t="s">
        <v>1189</v>
      </c>
      <c r="C53" s="167" t="s">
        <v>188</v>
      </c>
      <c r="D53" s="167" t="s">
        <v>99</v>
      </c>
    </row>
    <row r="54" spans="1:4" ht="15">
      <c r="A54" s="175" t="s">
        <v>209</v>
      </c>
      <c r="B54" s="344" t="s">
        <v>136</v>
      </c>
      <c r="C54" s="53"/>
      <c r="D54" s="53"/>
    </row>
    <row r="55" spans="1:4" ht="15">
      <c r="A55" s="175" t="s">
        <v>210</v>
      </c>
      <c r="B55" s="344" t="s">
        <v>137</v>
      </c>
      <c r="C55" s="53"/>
      <c r="D55" s="53"/>
    </row>
    <row r="56" spans="1:4" ht="15">
      <c r="A56" s="175" t="s">
        <v>211</v>
      </c>
      <c r="B56" s="344" t="s">
        <v>138</v>
      </c>
      <c r="C56" s="53"/>
      <c r="D56" s="53"/>
    </row>
    <row r="57" spans="1:4" ht="15">
      <c r="A57" s="175" t="s">
        <v>212</v>
      </c>
      <c r="B57" s="344" t="s">
        <v>139</v>
      </c>
      <c r="C57" s="53"/>
      <c r="D57" s="53"/>
    </row>
    <row r="58" spans="1:4" ht="15">
      <c r="A58" s="175" t="s">
        <v>213</v>
      </c>
      <c r="B58" s="344" t="s">
        <v>140</v>
      </c>
      <c r="C58" s="53"/>
      <c r="D58" s="53"/>
    </row>
    <row r="59" spans="1:4" ht="15">
      <c r="A59" s="175" t="s">
        <v>214</v>
      </c>
      <c r="B59" s="344" t="s">
        <v>141</v>
      </c>
      <c r="C59" s="53"/>
      <c r="D59" s="53"/>
    </row>
    <row r="60" spans="1:4" ht="15">
      <c r="A60" s="175" t="s">
        <v>215</v>
      </c>
      <c r="B60" s="344" t="s">
        <v>142</v>
      </c>
      <c r="C60" s="53"/>
      <c r="D60" s="53"/>
    </row>
    <row r="61" spans="1:4" ht="15">
      <c r="A61" s="175" t="s">
        <v>216</v>
      </c>
      <c r="B61" s="344" t="s">
        <v>143</v>
      </c>
      <c r="C61" s="53"/>
      <c r="D61" s="53"/>
    </row>
    <row r="62" spans="1:4" ht="15">
      <c r="A62" s="175" t="s">
        <v>217</v>
      </c>
      <c r="B62" s="344" t="s">
        <v>144</v>
      </c>
      <c r="C62" s="53"/>
      <c r="D62" s="53"/>
    </row>
    <row r="63" spans="1:4" ht="15">
      <c r="A63" s="175" t="s">
        <v>218</v>
      </c>
      <c r="B63" s="344" t="s">
        <v>145</v>
      </c>
      <c r="C63" s="53"/>
      <c r="D63" s="53"/>
    </row>
    <row r="64" spans="1:4" ht="15">
      <c r="A64" s="175" t="s">
        <v>219</v>
      </c>
      <c r="B64" s="344" t="s">
        <v>146</v>
      </c>
      <c r="C64" s="53"/>
      <c r="D64" s="53"/>
    </row>
    <row r="65" spans="1:4" ht="15">
      <c r="A65" s="175" t="s">
        <v>220</v>
      </c>
      <c r="B65" s="344" t="s">
        <v>147</v>
      </c>
      <c r="C65" s="53"/>
      <c r="D65" s="53"/>
    </row>
    <row r="66" spans="1:4" ht="15">
      <c r="A66" s="175" t="s">
        <v>221</v>
      </c>
      <c r="B66" s="344" t="s">
        <v>148</v>
      </c>
      <c r="C66" s="53"/>
      <c r="D66" s="53"/>
    </row>
    <row r="67" spans="1:4" ht="15">
      <c r="A67" s="175" t="s">
        <v>222</v>
      </c>
      <c r="B67" s="344" t="s">
        <v>149</v>
      </c>
      <c r="C67" s="53"/>
      <c r="D67" s="53"/>
    </row>
    <row r="68" spans="1:4" ht="15">
      <c r="A68" s="175" t="s">
        <v>1092</v>
      </c>
      <c r="B68" s="169" t="s">
        <v>1090</v>
      </c>
      <c r="C68" s="53"/>
      <c r="D68" s="53"/>
    </row>
    <row r="69" spans="1:4" ht="15">
      <c r="A69" s="175" t="s">
        <v>1093</v>
      </c>
      <c r="B69" s="169" t="s">
        <v>1091</v>
      </c>
      <c r="C69" s="53"/>
      <c r="D69" s="53"/>
    </row>
    <row r="70" spans="1:4" ht="15.75">
      <c r="A70" s="176"/>
      <c r="B70" s="66" t="s">
        <v>1186</v>
      </c>
      <c r="C70" s="85">
        <f>SUM(C40:C51,C54:C69)</f>
        <v>0</v>
      </c>
      <c r="D70" s="53"/>
    </row>
    <row r="71" spans="1:4" ht="15">
      <c r="A71" s="340" t="s">
        <v>223</v>
      </c>
      <c r="B71" s="340"/>
      <c r="C71" s="166" t="s">
        <v>192</v>
      </c>
      <c r="D71" s="85">
        <f>COUNT(C73:C88)</f>
        <v>0</v>
      </c>
    </row>
    <row r="72" spans="1:4" ht="15">
      <c r="A72" s="340" t="s">
        <v>189</v>
      </c>
      <c r="B72" s="340" t="s">
        <v>1189</v>
      </c>
      <c r="C72" s="167" t="s">
        <v>188</v>
      </c>
      <c r="D72" s="167" t="s">
        <v>99</v>
      </c>
    </row>
    <row r="73" spans="1:4" ht="15">
      <c r="A73" s="168" t="s">
        <v>150</v>
      </c>
      <c r="B73" s="344" t="s">
        <v>151</v>
      </c>
      <c r="C73" s="53"/>
      <c r="D73" s="53"/>
    </row>
    <row r="74" spans="1:4" ht="15">
      <c r="A74" s="168" t="s">
        <v>152</v>
      </c>
      <c r="B74" s="344" t="s">
        <v>153</v>
      </c>
      <c r="C74" s="53"/>
      <c r="D74" s="53"/>
    </row>
    <row r="75" spans="1:4" ht="30">
      <c r="A75" s="168" t="s">
        <v>154</v>
      </c>
      <c r="B75" s="344" t="s">
        <v>155</v>
      </c>
      <c r="C75" s="53"/>
      <c r="D75" s="53"/>
    </row>
    <row r="76" spans="1:4" ht="15">
      <c r="A76" s="168" t="s">
        <v>156</v>
      </c>
      <c r="B76" s="344" t="s">
        <v>157</v>
      </c>
      <c r="C76" s="53"/>
      <c r="D76" s="53"/>
    </row>
    <row r="77" spans="1:4" ht="15">
      <c r="A77" s="168" t="s">
        <v>158</v>
      </c>
      <c r="B77" s="344" t="s">
        <v>159</v>
      </c>
      <c r="C77" s="53"/>
      <c r="D77" s="53"/>
    </row>
    <row r="78" spans="1:4" ht="15">
      <c r="A78" s="168" t="s">
        <v>160</v>
      </c>
      <c r="B78" s="344" t="s">
        <v>161</v>
      </c>
      <c r="C78" s="53"/>
      <c r="D78" s="53"/>
    </row>
    <row r="79" spans="1:4" ht="45">
      <c r="A79" s="168" t="s">
        <v>162</v>
      </c>
      <c r="B79" s="344" t="s">
        <v>163</v>
      </c>
      <c r="C79" s="53"/>
      <c r="D79" s="53"/>
    </row>
    <row r="80" spans="1:4" ht="15">
      <c r="A80" s="168" t="s">
        <v>164</v>
      </c>
      <c r="B80" s="344" t="s">
        <v>165</v>
      </c>
      <c r="C80" s="53"/>
      <c r="D80" s="53"/>
    </row>
    <row r="81" spans="1:4" ht="15">
      <c r="A81" s="168" t="s">
        <v>166</v>
      </c>
      <c r="B81" s="344" t="s">
        <v>167</v>
      </c>
      <c r="C81" s="53"/>
      <c r="D81" s="53"/>
    </row>
    <row r="82" spans="1:4" ht="15">
      <c r="A82" s="168" t="s">
        <v>168</v>
      </c>
      <c r="B82" s="344" t="s">
        <v>169</v>
      </c>
      <c r="C82" s="53"/>
      <c r="D82" s="53"/>
    </row>
    <row r="83" spans="1:4" ht="30">
      <c r="A83" s="168" t="s">
        <v>170</v>
      </c>
      <c r="B83" s="178" t="s">
        <v>171</v>
      </c>
      <c r="C83" s="53"/>
      <c r="D83" s="53"/>
    </row>
    <row r="84" spans="1:4" ht="15">
      <c r="A84" s="168" t="s">
        <v>172</v>
      </c>
      <c r="B84" s="344" t="s">
        <v>173</v>
      </c>
      <c r="C84" s="53"/>
      <c r="D84" s="53"/>
    </row>
    <row r="85" spans="1:4" ht="30">
      <c r="A85" s="168" t="s">
        <v>174</v>
      </c>
      <c r="B85" s="179" t="s">
        <v>1085</v>
      </c>
      <c r="C85" s="82"/>
      <c r="D85" s="83"/>
    </row>
    <row r="86" spans="1:4" ht="30">
      <c r="A86" s="168" t="s">
        <v>175</v>
      </c>
      <c r="B86" s="344" t="s">
        <v>176</v>
      </c>
      <c r="C86" s="53"/>
      <c r="D86" s="53"/>
    </row>
    <row r="87" spans="1:4" ht="15">
      <c r="A87" s="168" t="s">
        <v>177</v>
      </c>
      <c r="B87" s="344" t="s">
        <v>178</v>
      </c>
      <c r="C87" s="53"/>
      <c r="D87" s="53"/>
    </row>
    <row r="88" spans="1:4" ht="15">
      <c r="A88" s="168" t="s">
        <v>179</v>
      </c>
      <c r="B88" s="344" t="s">
        <v>1478</v>
      </c>
      <c r="C88" s="53"/>
      <c r="D88" s="53"/>
    </row>
    <row r="89" spans="1:4" ht="15.75">
      <c r="A89" s="173"/>
      <c r="B89" s="172" t="s">
        <v>471</v>
      </c>
      <c r="C89" s="85">
        <f>SUM(C73:C88)</f>
        <v>0</v>
      </c>
      <c r="D89" s="53"/>
    </row>
    <row r="90" spans="1:4" ht="15">
      <c r="A90" s="403" t="s">
        <v>224</v>
      </c>
      <c r="B90" s="404"/>
      <c r="C90" s="166" t="s">
        <v>192</v>
      </c>
      <c r="D90" s="85">
        <f>COUNT(C92:C96)</f>
        <v>0</v>
      </c>
    </row>
    <row r="91" spans="1:4" ht="15">
      <c r="A91" s="167" t="s">
        <v>189</v>
      </c>
      <c r="B91" s="167" t="s">
        <v>1189</v>
      </c>
      <c r="C91" s="167" t="s">
        <v>188</v>
      </c>
      <c r="D91" s="167" t="s">
        <v>99</v>
      </c>
    </row>
    <row r="92" spans="1:4" ht="14.25">
      <c r="A92" s="173"/>
      <c r="B92" s="180" t="s">
        <v>180</v>
      </c>
      <c r="C92" s="170"/>
      <c r="D92" s="170"/>
    </row>
    <row r="93" spans="1:4" ht="30">
      <c r="A93" s="168" t="s">
        <v>181</v>
      </c>
      <c r="B93" s="169" t="s">
        <v>182</v>
      </c>
      <c r="C93" s="53"/>
      <c r="D93" s="84"/>
    </row>
    <row r="94" spans="1:4" ht="30">
      <c r="A94" s="168" t="s">
        <v>183</v>
      </c>
      <c r="B94" s="344" t="s">
        <v>184</v>
      </c>
      <c r="C94" s="53"/>
      <c r="D94" s="53"/>
    </row>
    <row r="95" spans="1:4" ht="30">
      <c r="A95" s="168" t="s">
        <v>185</v>
      </c>
      <c r="B95" s="344" t="s">
        <v>186</v>
      </c>
      <c r="C95" s="53"/>
      <c r="D95" s="53"/>
    </row>
    <row r="96" spans="1:4" ht="30">
      <c r="A96" s="168" t="s">
        <v>187</v>
      </c>
      <c r="B96" s="344" t="s">
        <v>765</v>
      </c>
      <c r="C96" s="53"/>
      <c r="D96" s="53"/>
    </row>
    <row r="97" spans="1:4" ht="15.75">
      <c r="A97" s="173"/>
      <c r="B97" s="172" t="s">
        <v>471</v>
      </c>
      <c r="C97" s="85">
        <f>SUM(C92:C96)</f>
        <v>0</v>
      </c>
      <c r="D97" s="53"/>
    </row>
  </sheetData>
  <sheetProtection password="CC59" sheet="1"/>
  <mergeCells count="13">
    <mergeCell ref="A90:B90"/>
    <mergeCell ref="A37:D37"/>
    <mergeCell ref="A38:D38"/>
    <mergeCell ref="A52:D52"/>
    <mergeCell ref="A35:D35"/>
    <mergeCell ref="A5:B5"/>
    <mergeCell ref="A13:B13"/>
    <mergeCell ref="A22:B22"/>
    <mergeCell ref="A34:B34"/>
    <mergeCell ref="A1:D1"/>
    <mergeCell ref="A2:D2"/>
    <mergeCell ref="A3:D3"/>
    <mergeCell ref="A4:D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خدمات در بخش زايمان</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185"/>
  <sheetViews>
    <sheetView rightToLeft="1" view="pageLayout" workbookViewId="0" topLeftCell="A43">
      <selection activeCell="C59" sqref="C59:C63"/>
    </sheetView>
  </sheetViews>
  <sheetFormatPr defaultColWidth="9.140625" defaultRowHeight="15"/>
  <cols>
    <col min="2" max="2" width="45.421875" style="0" customWidth="1"/>
    <col min="4" max="4" width="36.00390625" style="0" customWidth="1"/>
  </cols>
  <sheetData>
    <row r="1" spans="1:4" ht="15">
      <c r="A1" s="428" t="s">
        <v>225</v>
      </c>
      <c r="B1" s="429"/>
      <c r="C1" s="429"/>
      <c r="D1" s="429"/>
    </row>
    <row r="2" spans="1:4" ht="15">
      <c r="A2" s="430" t="s">
        <v>305</v>
      </c>
      <c r="B2" s="430"/>
      <c r="C2" s="430"/>
      <c r="D2" s="430"/>
    </row>
    <row r="3" spans="1:4" ht="32.25" customHeight="1">
      <c r="A3" s="419" t="s">
        <v>1188</v>
      </c>
      <c r="B3" s="420"/>
      <c r="C3" s="420"/>
      <c r="D3" s="421"/>
    </row>
    <row r="4" spans="1:4" ht="15">
      <c r="A4" s="422" t="s">
        <v>1218</v>
      </c>
      <c r="B4" s="423"/>
      <c r="C4" s="423"/>
      <c r="D4" s="424"/>
    </row>
    <row r="5" spans="1:4" ht="15">
      <c r="A5" s="149" t="s">
        <v>226</v>
      </c>
      <c r="B5" s="149"/>
      <c r="C5" s="32" t="s">
        <v>192</v>
      </c>
      <c r="D5" s="31">
        <f>COUNT(C7:C52)</f>
        <v>0</v>
      </c>
    </row>
    <row r="6" spans="1:4" ht="15">
      <c r="A6" s="29" t="s">
        <v>189</v>
      </c>
      <c r="B6" s="29" t="s">
        <v>1189</v>
      </c>
      <c r="C6" s="29" t="s">
        <v>188</v>
      </c>
      <c r="D6" s="29" t="s">
        <v>99</v>
      </c>
    </row>
    <row r="7" spans="1:4" ht="15">
      <c r="A7" s="3" t="s">
        <v>227</v>
      </c>
      <c r="B7" s="15" t="s">
        <v>855</v>
      </c>
      <c r="C7" s="89"/>
      <c r="D7" s="89"/>
    </row>
    <row r="8" spans="1:4" ht="15">
      <c r="A8" s="3" t="s">
        <v>229</v>
      </c>
      <c r="B8" s="15" t="s">
        <v>228</v>
      </c>
      <c r="C8" s="181"/>
      <c r="D8" s="182"/>
    </row>
    <row r="9" spans="1:6" ht="15">
      <c r="A9" s="3" t="s">
        <v>231</v>
      </c>
      <c r="B9" s="15" t="s">
        <v>230</v>
      </c>
      <c r="C9" s="55"/>
      <c r="D9" s="55"/>
      <c r="F9" s="41"/>
    </row>
    <row r="10" spans="1:4" ht="15">
      <c r="A10" s="3" t="s">
        <v>233</v>
      </c>
      <c r="B10" s="15" t="s">
        <v>232</v>
      </c>
      <c r="C10" s="55"/>
      <c r="D10" s="55"/>
    </row>
    <row r="11" spans="1:4" ht="15">
      <c r="A11" s="3" t="s">
        <v>235</v>
      </c>
      <c r="B11" s="15" t="s">
        <v>234</v>
      </c>
      <c r="C11" s="55"/>
      <c r="D11" s="55"/>
    </row>
    <row r="12" spans="1:4" ht="15">
      <c r="A12" s="3" t="s">
        <v>237</v>
      </c>
      <c r="B12" s="15" t="s">
        <v>236</v>
      </c>
      <c r="C12" s="55"/>
      <c r="D12" s="55"/>
    </row>
    <row r="13" spans="1:4" ht="15">
      <c r="A13" s="3" t="s">
        <v>239</v>
      </c>
      <c r="B13" s="15" t="s">
        <v>238</v>
      </c>
      <c r="C13" s="55"/>
      <c r="D13" s="55"/>
    </row>
    <row r="14" spans="1:4" ht="15">
      <c r="A14" s="3" t="s">
        <v>241</v>
      </c>
      <c r="B14" s="15" t="s">
        <v>240</v>
      </c>
      <c r="C14" s="55"/>
      <c r="D14" s="55"/>
    </row>
    <row r="15" spans="1:4" ht="15">
      <c r="A15" s="3" t="s">
        <v>243</v>
      </c>
      <c r="B15" s="15" t="s">
        <v>242</v>
      </c>
      <c r="C15" s="55"/>
      <c r="D15" s="55"/>
    </row>
    <row r="16" spans="1:4" ht="15">
      <c r="A16" s="3" t="s">
        <v>244</v>
      </c>
      <c r="B16" s="4" t="s">
        <v>754</v>
      </c>
      <c r="C16" s="55"/>
      <c r="D16" s="55"/>
    </row>
    <row r="17" spans="1:4" ht="15.75">
      <c r="A17" s="3" t="s">
        <v>245</v>
      </c>
      <c r="B17" s="4" t="s">
        <v>755</v>
      </c>
      <c r="C17" s="55"/>
      <c r="D17" s="183"/>
    </row>
    <row r="18" spans="1:4" ht="15">
      <c r="A18" s="3" t="s">
        <v>246</v>
      </c>
      <c r="B18" s="16" t="s">
        <v>248</v>
      </c>
      <c r="C18" s="55"/>
      <c r="D18" s="55"/>
    </row>
    <row r="19" spans="1:4" ht="15">
      <c r="A19" s="3" t="s">
        <v>247</v>
      </c>
      <c r="B19" s="16" t="s">
        <v>1108</v>
      </c>
      <c r="C19" s="55"/>
      <c r="D19" s="55"/>
    </row>
    <row r="20" spans="1:4" ht="15">
      <c r="A20" s="3" t="s">
        <v>249</v>
      </c>
      <c r="B20" s="4" t="s">
        <v>251</v>
      </c>
      <c r="C20" s="55"/>
      <c r="D20" s="55"/>
    </row>
    <row r="21" spans="1:4" ht="15">
      <c r="A21" s="3" t="s">
        <v>250</v>
      </c>
      <c r="B21" s="4" t="s">
        <v>756</v>
      </c>
      <c r="C21" s="184"/>
      <c r="D21" s="184"/>
    </row>
    <row r="22" spans="1:4" ht="15">
      <c r="A22" s="3" t="s">
        <v>252</v>
      </c>
      <c r="B22" s="15" t="s">
        <v>255</v>
      </c>
      <c r="C22" s="55"/>
      <c r="D22" s="55"/>
    </row>
    <row r="23" spans="1:4" ht="15">
      <c r="A23" s="3" t="s">
        <v>253</v>
      </c>
      <c r="B23" s="15" t="s">
        <v>257</v>
      </c>
      <c r="C23" s="55"/>
      <c r="D23" s="55"/>
    </row>
    <row r="24" spans="1:4" ht="15">
      <c r="A24" s="3" t="s">
        <v>254</v>
      </c>
      <c r="B24" s="15" t="s">
        <v>259</v>
      </c>
      <c r="C24" s="55"/>
      <c r="D24" s="55"/>
    </row>
    <row r="25" spans="1:4" ht="15">
      <c r="A25" s="3" t="s">
        <v>256</v>
      </c>
      <c r="B25" s="15" t="s">
        <v>261</v>
      </c>
      <c r="C25" s="55"/>
      <c r="D25" s="55"/>
    </row>
    <row r="26" spans="1:4" ht="15">
      <c r="A26" s="3" t="s">
        <v>258</v>
      </c>
      <c r="B26" s="15" t="s">
        <v>263</v>
      </c>
      <c r="C26" s="55"/>
      <c r="D26" s="55"/>
    </row>
    <row r="27" spans="1:4" ht="15">
      <c r="A27" s="3" t="s">
        <v>260</v>
      </c>
      <c r="B27" s="15" t="s">
        <v>265</v>
      </c>
      <c r="C27" s="55"/>
      <c r="D27" s="55"/>
    </row>
    <row r="28" spans="1:4" ht="15">
      <c r="A28" s="3" t="s">
        <v>262</v>
      </c>
      <c r="B28" s="15" t="s">
        <v>267</v>
      </c>
      <c r="C28" s="55"/>
      <c r="D28" s="55"/>
    </row>
    <row r="29" spans="1:4" ht="15">
      <c r="A29" s="3" t="s">
        <v>264</v>
      </c>
      <c r="B29" s="15" t="s">
        <v>269</v>
      </c>
      <c r="C29" s="55"/>
      <c r="D29" s="55"/>
    </row>
    <row r="30" spans="1:4" ht="15">
      <c r="A30" s="3" t="s">
        <v>266</v>
      </c>
      <c r="B30" s="4" t="s">
        <v>1140</v>
      </c>
      <c r="C30" s="55"/>
      <c r="D30" s="55"/>
    </row>
    <row r="31" spans="1:4" ht="30">
      <c r="A31" s="3" t="s">
        <v>268</v>
      </c>
      <c r="B31" s="4" t="s">
        <v>1139</v>
      </c>
      <c r="C31" s="55"/>
      <c r="D31" s="185"/>
    </row>
    <row r="32" spans="1:4" ht="15">
      <c r="A32" s="3" t="s">
        <v>270</v>
      </c>
      <c r="B32" s="15" t="s">
        <v>273</v>
      </c>
      <c r="C32" s="55"/>
      <c r="D32" s="55"/>
    </row>
    <row r="33" spans="1:4" ht="15">
      <c r="A33" s="3" t="s">
        <v>1190</v>
      </c>
      <c r="B33" s="30" t="s">
        <v>275</v>
      </c>
      <c r="C33" s="55"/>
      <c r="D33" s="55"/>
    </row>
    <row r="34" spans="1:4" ht="15">
      <c r="A34" s="3" t="s">
        <v>272</v>
      </c>
      <c r="B34" s="15" t="s">
        <v>278</v>
      </c>
      <c r="C34" s="55"/>
      <c r="D34" s="55"/>
    </row>
    <row r="35" spans="1:4" ht="15">
      <c r="A35" s="3" t="s">
        <v>1191</v>
      </c>
      <c r="B35" s="8" t="s">
        <v>281</v>
      </c>
      <c r="C35" s="186"/>
      <c r="D35" s="55"/>
    </row>
    <row r="36" spans="1:4" ht="15">
      <c r="A36" s="3" t="s">
        <v>274</v>
      </c>
      <c r="B36" s="8" t="s">
        <v>1086</v>
      </c>
      <c r="C36" s="186"/>
      <c r="D36" s="55"/>
    </row>
    <row r="37" spans="1:4" ht="15">
      <c r="A37" s="3" t="s">
        <v>276</v>
      </c>
      <c r="B37" s="8" t="s">
        <v>283</v>
      </c>
      <c r="C37" s="55"/>
      <c r="D37" s="55"/>
    </row>
    <row r="38" spans="1:4" ht="15">
      <c r="A38" s="3" t="s">
        <v>277</v>
      </c>
      <c r="B38" s="8" t="s">
        <v>285</v>
      </c>
      <c r="C38" s="55"/>
      <c r="D38" s="55"/>
    </row>
    <row r="39" spans="1:4" ht="15">
      <c r="A39" s="3" t="s">
        <v>279</v>
      </c>
      <c r="B39" s="8" t="s">
        <v>287</v>
      </c>
      <c r="C39" s="55"/>
      <c r="D39" s="55"/>
    </row>
    <row r="40" spans="1:4" ht="15">
      <c r="A40" s="3" t="s">
        <v>280</v>
      </c>
      <c r="B40" s="8" t="s">
        <v>289</v>
      </c>
      <c r="C40" s="55"/>
      <c r="D40" s="55"/>
    </row>
    <row r="41" spans="1:4" ht="15">
      <c r="A41" s="3" t="s">
        <v>282</v>
      </c>
      <c r="B41" s="8" t="s">
        <v>1109</v>
      </c>
      <c r="C41" s="55"/>
      <c r="D41" s="55"/>
    </row>
    <row r="42" spans="1:4" ht="15">
      <c r="A42" s="3" t="s">
        <v>284</v>
      </c>
      <c r="B42" s="8" t="s">
        <v>1087</v>
      </c>
      <c r="C42" s="55"/>
      <c r="D42" s="55"/>
    </row>
    <row r="43" spans="1:4" ht="15">
      <c r="A43" s="3" t="s">
        <v>286</v>
      </c>
      <c r="B43" s="15" t="s">
        <v>293</v>
      </c>
      <c r="C43" s="55"/>
      <c r="D43" s="55"/>
    </row>
    <row r="44" spans="1:4" ht="15">
      <c r="A44" s="3" t="s">
        <v>288</v>
      </c>
      <c r="B44" s="8" t="s">
        <v>295</v>
      </c>
      <c r="C44" s="55"/>
      <c r="D44" s="55"/>
    </row>
    <row r="45" spans="1:4" ht="15">
      <c r="A45" s="3" t="s">
        <v>290</v>
      </c>
      <c r="B45" s="8" t="s">
        <v>297</v>
      </c>
      <c r="C45" s="55"/>
      <c r="D45" s="55"/>
    </row>
    <row r="46" spans="1:4" ht="15">
      <c r="A46" s="3" t="s">
        <v>291</v>
      </c>
      <c r="B46" s="8" t="s">
        <v>1110</v>
      </c>
      <c r="C46" s="55"/>
      <c r="D46" s="55"/>
    </row>
    <row r="47" spans="1:4" ht="15">
      <c r="A47" s="3" t="s">
        <v>292</v>
      </c>
      <c r="B47" s="8" t="s">
        <v>299</v>
      </c>
      <c r="C47" s="55"/>
      <c r="D47" s="55"/>
    </row>
    <row r="48" spans="1:4" ht="15">
      <c r="A48" s="3" t="s">
        <v>294</v>
      </c>
      <c r="B48" s="8" t="s">
        <v>301</v>
      </c>
      <c r="C48" s="55"/>
      <c r="D48" s="55"/>
    </row>
    <row r="49" spans="1:4" ht="15">
      <c r="A49" s="3" t="s">
        <v>296</v>
      </c>
      <c r="B49" s="8" t="s">
        <v>302</v>
      </c>
      <c r="C49" s="55"/>
      <c r="D49" s="55"/>
    </row>
    <row r="50" spans="1:4" ht="15">
      <c r="A50" s="3" t="s">
        <v>298</v>
      </c>
      <c r="B50" s="8" t="s">
        <v>303</v>
      </c>
      <c r="C50" s="55"/>
      <c r="D50" s="55"/>
    </row>
    <row r="51" spans="1:4" ht="15">
      <c r="A51" s="3" t="s">
        <v>300</v>
      </c>
      <c r="B51" s="15" t="s">
        <v>304</v>
      </c>
      <c r="C51" s="55"/>
      <c r="D51" s="55"/>
    </row>
    <row r="52" spans="1:4" ht="15">
      <c r="A52" s="3" t="s">
        <v>1111</v>
      </c>
      <c r="B52" s="21" t="s">
        <v>1112</v>
      </c>
      <c r="C52" s="55"/>
      <c r="D52" s="55"/>
    </row>
    <row r="53" spans="1:4" ht="15.75">
      <c r="A53" s="7"/>
      <c r="B53" s="19" t="s">
        <v>471</v>
      </c>
      <c r="C53" s="33">
        <f>SUM(C7:C52)</f>
        <v>0</v>
      </c>
      <c r="D53" s="55"/>
    </row>
    <row r="54" spans="1:4" ht="15">
      <c r="A54" s="149" t="s">
        <v>306</v>
      </c>
      <c r="B54" s="34"/>
      <c r="C54" s="32" t="s">
        <v>192</v>
      </c>
      <c r="D54" s="35">
        <f>COUNT(C59:C67,C70:C75,C77:C86,C88:C91,C93:C97,C99:C103,C105:C113,C115:C116)</f>
        <v>0</v>
      </c>
    </row>
    <row r="55" spans="1:4" ht="15">
      <c r="A55" s="419" t="s">
        <v>1216</v>
      </c>
      <c r="B55" s="420"/>
      <c r="C55" s="420"/>
      <c r="D55" s="421"/>
    </row>
    <row r="56" spans="1:4" ht="15">
      <c r="A56" s="422" t="s">
        <v>1218</v>
      </c>
      <c r="B56" s="423"/>
      <c r="C56" s="423"/>
      <c r="D56" s="424"/>
    </row>
    <row r="57" spans="1:4" ht="15">
      <c r="A57" s="29" t="s">
        <v>189</v>
      </c>
      <c r="B57" s="34" t="s">
        <v>1189</v>
      </c>
      <c r="C57" s="34" t="s">
        <v>188</v>
      </c>
      <c r="D57" s="34" t="s">
        <v>99</v>
      </c>
    </row>
    <row r="58" spans="1:4" ht="15.75">
      <c r="A58" s="7" t="s">
        <v>307</v>
      </c>
      <c r="B58" s="425" t="s">
        <v>308</v>
      </c>
      <c r="C58" s="425"/>
      <c r="D58" s="425"/>
    </row>
    <row r="59" spans="1:4" ht="15">
      <c r="A59" s="3" t="s">
        <v>309</v>
      </c>
      <c r="B59" s="8" t="s">
        <v>310</v>
      </c>
      <c r="C59" s="187"/>
      <c r="D59" s="188"/>
    </row>
    <row r="60" spans="1:4" ht="15">
      <c r="A60" s="3" t="s">
        <v>311</v>
      </c>
      <c r="B60" s="30" t="s">
        <v>312</v>
      </c>
      <c r="C60" s="55"/>
      <c r="D60" s="185"/>
    </row>
    <row r="61" spans="1:4" ht="15">
      <c r="A61" s="3" t="s">
        <v>313</v>
      </c>
      <c r="B61" s="30" t="s">
        <v>314</v>
      </c>
      <c r="C61" s="55"/>
      <c r="D61" s="185"/>
    </row>
    <row r="62" spans="1:4" ht="15">
      <c r="A62" s="3" t="s">
        <v>315</v>
      </c>
      <c r="B62" s="30" t="s">
        <v>316</v>
      </c>
      <c r="C62" s="55"/>
      <c r="D62" s="185"/>
    </row>
    <row r="63" spans="1:4" ht="15">
      <c r="A63" s="3" t="s">
        <v>317</v>
      </c>
      <c r="B63" s="30" t="s">
        <v>318</v>
      </c>
      <c r="C63" s="55"/>
      <c r="D63" s="185"/>
    </row>
    <row r="64" spans="1:4" ht="15">
      <c r="A64" s="3" t="s">
        <v>319</v>
      </c>
      <c r="B64" s="30" t="s">
        <v>320</v>
      </c>
      <c r="C64" s="55"/>
      <c r="D64" s="185"/>
    </row>
    <row r="65" spans="1:4" ht="15">
      <c r="A65" s="3" t="s">
        <v>321</v>
      </c>
      <c r="B65" s="30" t="s">
        <v>322</v>
      </c>
      <c r="C65" s="55"/>
      <c r="D65" s="185"/>
    </row>
    <row r="66" spans="1:4" ht="15">
      <c r="A66" s="3" t="s">
        <v>323</v>
      </c>
      <c r="B66" s="30" t="s">
        <v>324</v>
      </c>
      <c r="C66" s="55"/>
      <c r="D66" s="185"/>
    </row>
    <row r="67" spans="1:4" ht="15">
      <c r="A67" s="3" t="s">
        <v>325</v>
      </c>
      <c r="B67" s="30" t="s">
        <v>326</v>
      </c>
      <c r="C67" s="55"/>
      <c r="D67" s="185"/>
    </row>
    <row r="68" spans="1:4" ht="15.75">
      <c r="A68" s="36"/>
      <c r="B68" s="39" t="s">
        <v>471</v>
      </c>
      <c r="C68" s="33">
        <f>SUM(C59:C67)</f>
        <v>0</v>
      </c>
      <c r="D68" s="185"/>
    </row>
    <row r="69" spans="1:4" ht="15.75">
      <c r="A69" s="7" t="s">
        <v>327</v>
      </c>
      <c r="B69" s="425" t="s">
        <v>328</v>
      </c>
      <c r="C69" s="425"/>
      <c r="D69" s="425"/>
    </row>
    <row r="70" spans="1:4" ht="15">
      <c r="A70" s="3" t="s">
        <v>329</v>
      </c>
      <c r="B70" s="8" t="s">
        <v>330</v>
      </c>
      <c r="C70" s="55"/>
      <c r="D70" s="185"/>
    </row>
    <row r="71" spans="1:4" ht="15">
      <c r="A71" s="3" t="s">
        <v>331</v>
      </c>
      <c r="B71" s="8" t="s">
        <v>332</v>
      </c>
      <c r="C71" s="55"/>
      <c r="D71" s="185"/>
    </row>
    <row r="72" spans="1:4" ht="15">
      <c r="A72" s="3" t="s">
        <v>333</v>
      </c>
      <c r="B72" s="8" t="s">
        <v>334</v>
      </c>
      <c r="C72" s="55"/>
      <c r="D72" s="185"/>
    </row>
    <row r="73" spans="1:4" ht="15">
      <c r="A73" s="3" t="s">
        <v>335</v>
      </c>
      <c r="B73" s="8" t="s">
        <v>316</v>
      </c>
      <c r="C73" s="55"/>
      <c r="D73" s="185"/>
    </row>
    <row r="74" spans="1:4" ht="15">
      <c r="A74" s="3" t="s">
        <v>336</v>
      </c>
      <c r="B74" s="8" t="s">
        <v>322</v>
      </c>
      <c r="C74" s="55"/>
      <c r="D74" s="185"/>
    </row>
    <row r="75" spans="1:4" ht="15">
      <c r="A75" s="3" t="s">
        <v>337</v>
      </c>
      <c r="B75" s="9" t="s">
        <v>338</v>
      </c>
      <c r="C75" s="55"/>
      <c r="D75" s="185"/>
    </row>
    <row r="76" spans="1:4" ht="15.75">
      <c r="A76" s="7" t="s">
        <v>339</v>
      </c>
      <c r="B76" s="431" t="s">
        <v>340</v>
      </c>
      <c r="C76" s="431"/>
      <c r="D76" s="431"/>
    </row>
    <row r="77" spans="1:4" ht="15">
      <c r="A77" s="3" t="s">
        <v>341</v>
      </c>
      <c r="B77" s="1" t="s">
        <v>342</v>
      </c>
      <c r="C77" s="55"/>
      <c r="D77" s="185"/>
    </row>
    <row r="78" spans="1:4" ht="15">
      <c r="A78" s="3" t="s">
        <v>343</v>
      </c>
      <c r="B78" s="30" t="s">
        <v>344</v>
      </c>
      <c r="C78" s="55"/>
      <c r="D78" s="185"/>
    </row>
    <row r="79" spans="1:4" ht="15">
      <c r="A79" s="3" t="s">
        <v>345</v>
      </c>
      <c r="B79" s="30" t="s">
        <v>346</v>
      </c>
      <c r="C79" s="55"/>
      <c r="D79" s="185"/>
    </row>
    <row r="80" spans="1:4" ht="15">
      <c r="A80" s="3" t="s">
        <v>347</v>
      </c>
      <c r="B80" s="30" t="s">
        <v>348</v>
      </c>
      <c r="C80" s="55"/>
      <c r="D80" s="185"/>
    </row>
    <row r="81" spans="1:4" ht="15">
      <c r="A81" s="3" t="s">
        <v>349</v>
      </c>
      <c r="B81" s="30" t="s">
        <v>350</v>
      </c>
      <c r="C81" s="55"/>
      <c r="D81" s="185"/>
    </row>
    <row r="82" spans="1:4" ht="15">
      <c r="A82" s="3" t="s">
        <v>351</v>
      </c>
      <c r="B82" s="30" t="s">
        <v>316</v>
      </c>
      <c r="C82" s="55"/>
      <c r="D82" s="185"/>
    </row>
    <row r="83" spans="1:4" ht="15">
      <c r="A83" s="3" t="s">
        <v>352</v>
      </c>
      <c r="B83" s="30" t="s">
        <v>322</v>
      </c>
      <c r="C83" s="55"/>
      <c r="D83" s="185"/>
    </row>
    <row r="84" spans="1:4" ht="15">
      <c r="A84" s="3" t="s">
        <v>353</v>
      </c>
      <c r="B84" s="30" t="s">
        <v>318</v>
      </c>
      <c r="C84" s="55"/>
      <c r="D84" s="185"/>
    </row>
    <row r="85" spans="1:4" ht="15">
      <c r="A85" s="3" t="s">
        <v>354</v>
      </c>
      <c r="B85" s="30" t="s">
        <v>338</v>
      </c>
      <c r="C85" s="55"/>
      <c r="D85" s="185"/>
    </row>
    <row r="86" spans="1:4" ht="15">
      <c r="A86" s="3" t="s">
        <v>355</v>
      </c>
      <c r="B86" s="30" t="s">
        <v>324</v>
      </c>
      <c r="C86" s="55"/>
      <c r="D86" s="185"/>
    </row>
    <row r="87" spans="1:4" ht="15.75">
      <c r="A87" s="7" t="s">
        <v>356</v>
      </c>
      <c r="B87" s="23" t="s">
        <v>357</v>
      </c>
      <c r="C87" s="5"/>
      <c r="D87" s="11"/>
    </row>
    <row r="88" spans="1:4" ht="15">
      <c r="A88" s="17" t="s">
        <v>1195</v>
      </c>
      <c r="B88" s="16" t="s">
        <v>318</v>
      </c>
      <c r="C88" s="184"/>
      <c r="D88" s="185"/>
    </row>
    <row r="89" spans="1:4" ht="15">
      <c r="A89" s="17" t="s">
        <v>1196</v>
      </c>
      <c r="B89" s="4" t="s">
        <v>350</v>
      </c>
      <c r="C89" s="184"/>
      <c r="D89" s="185"/>
    </row>
    <row r="90" spans="1:4" ht="15">
      <c r="A90" s="17" t="s">
        <v>1197</v>
      </c>
      <c r="B90" s="4" t="s">
        <v>842</v>
      </c>
      <c r="C90" s="184"/>
      <c r="D90" s="185"/>
    </row>
    <row r="91" spans="1:4" ht="15">
      <c r="A91" s="17" t="s">
        <v>1198</v>
      </c>
      <c r="B91" s="16" t="s">
        <v>843</v>
      </c>
      <c r="C91" s="184"/>
      <c r="D91" s="185"/>
    </row>
    <row r="92" spans="1:4" ht="15.75">
      <c r="A92" s="7" t="s">
        <v>421</v>
      </c>
      <c r="B92" s="431" t="s">
        <v>358</v>
      </c>
      <c r="C92" s="431"/>
      <c r="D92" s="431" t="s">
        <v>359</v>
      </c>
    </row>
    <row r="93" spans="1:4" ht="15">
      <c r="A93" s="3" t="s">
        <v>422</v>
      </c>
      <c r="B93" s="15" t="s">
        <v>416</v>
      </c>
      <c r="C93" s="55"/>
      <c r="D93" s="185"/>
    </row>
    <row r="94" spans="1:4" ht="15">
      <c r="A94" s="3" t="s">
        <v>423</v>
      </c>
      <c r="B94" s="15" t="s">
        <v>417</v>
      </c>
      <c r="C94" s="55"/>
      <c r="D94" s="185"/>
    </row>
    <row r="95" spans="1:4" ht="15">
      <c r="A95" s="3" t="s">
        <v>424</v>
      </c>
      <c r="B95" s="15" t="s">
        <v>418</v>
      </c>
      <c r="C95" s="55"/>
      <c r="D95" s="185"/>
    </row>
    <row r="96" spans="1:4" ht="15">
      <c r="A96" s="3" t="s">
        <v>425</v>
      </c>
      <c r="B96" s="30" t="s">
        <v>419</v>
      </c>
      <c r="C96" s="55"/>
      <c r="D96" s="185"/>
    </row>
    <row r="97" spans="1:4" ht="15">
      <c r="A97" s="3" t="s">
        <v>426</v>
      </c>
      <c r="B97" s="30" t="s">
        <v>420</v>
      </c>
      <c r="C97" s="55"/>
      <c r="D97" s="185"/>
    </row>
    <row r="98" spans="1:4" ht="15">
      <c r="A98" s="7" t="s">
        <v>1199</v>
      </c>
      <c r="B98" s="418" t="s">
        <v>847</v>
      </c>
      <c r="C98" s="418"/>
      <c r="D98" s="418"/>
    </row>
    <row r="99" spans="1:4" ht="15">
      <c r="A99" s="3" t="s">
        <v>1200</v>
      </c>
      <c r="B99" s="30" t="s">
        <v>362</v>
      </c>
      <c r="C99" s="55"/>
      <c r="D99" s="189"/>
    </row>
    <row r="100" spans="1:4" ht="15">
      <c r="A100" s="3" t="s">
        <v>1201</v>
      </c>
      <c r="B100" s="30" t="s">
        <v>364</v>
      </c>
      <c r="C100" s="55"/>
      <c r="D100" s="189"/>
    </row>
    <row r="101" spans="1:4" ht="15">
      <c r="A101" s="3" t="s">
        <v>1202</v>
      </c>
      <c r="B101" s="21" t="s">
        <v>850</v>
      </c>
      <c r="C101" s="55"/>
      <c r="D101" s="189"/>
    </row>
    <row r="102" spans="1:4" ht="15">
      <c r="A102" s="3" t="s">
        <v>1203</v>
      </c>
      <c r="B102" s="30" t="s">
        <v>363</v>
      </c>
      <c r="C102" s="55"/>
      <c r="D102" s="189"/>
    </row>
    <row r="103" spans="1:4" ht="15">
      <c r="A103" s="3" t="s">
        <v>1204</v>
      </c>
      <c r="B103" s="4" t="s">
        <v>365</v>
      </c>
      <c r="C103" s="55"/>
      <c r="D103" s="189"/>
    </row>
    <row r="104" spans="1:4" ht="15">
      <c r="A104" s="7" t="s">
        <v>1205</v>
      </c>
      <c r="B104" s="418" t="s">
        <v>854</v>
      </c>
      <c r="C104" s="418"/>
      <c r="D104" s="418"/>
    </row>
    <row r="105" spans="1:4" ht="15">
      <c r="A105" s="3" t="s">
        <v>1206</v>
      </c>
      <c r="B105" s="4" t="s">
        <v>844</v>
      </c>
      <c r="C105" s="55"/>
      <c r="D105" s="189"/>
    </row>
    <row r="106" spans="1:4" ht="15">
      <c r="A106" s="3" t="s">
        <v>1207</v>
      </c>
      <c r="B106" s="4" t="s">
        <v>845</v>
      </c>
      <c r="C106" s="55"/>
      <c r="D106" s="189"/>
    </row>
    <row r="107" spans="1:4" ht="15">
      <c r="A107" s="3" t="s">
        <v>1208</v>
      </c>
      <c r="B107" s="30" t="s">
        <v>846</v>
      </c>
      <c r="C107" s="55"/>
      <c r="D107" s="189"/>
    </row>
    <row r="108" spans="1:4" ht="15">
      <c r="A108" s="3" t="s">
        <v>1209</v>
      </c>
      <c r="B108" s="30" t="s">
        <v>848</v>
      </c>
      <c r="C108" s="55"/>
      <c r="D108" s="189"/>
    </row>
    <row r="109" spans="1:4" ht="15">
      <c r="A109" s="3" t="s">
        <v>1210</v>
      </c>
      <c r="B109" s="30" t="s">
        <v>849</v>
      </c>
      <c r="C109" s="55"/>
      <c r="D109" s="189"/>
    </row>
    <row r="110" spans="1:4" ht="15">
      <c r="A110" s="3" t="s">
        <v>1211</v>
      </c>
      <c r="B110" s="15" t="s">
        <v>852</v>
      </c>
      <c r="C110" s="55"/>
      <c r="D110" s="189"/>
    </row>
    <row r="111" spans="1:4" ht="15">
      <c r="A111" s="3" t="s">
        <v>1212</v>
      </c>
      <c r="B111" s="15" t="s">
        <v>853</v>
      </c>
      <c r="C111" s="55"/>
      <c r="D111" s="189"/>
    </row>
    <row r="112" spans="1:4" ht="15">
      <c r="A112" s="3" t="s">
        <v>1213</v>
      </c>
      <c r="B112" s="15" t="s">
        <v>414</v>
      </c>
      <c r="C112" s="55"/>
      <c r="D112" s="189"/>
    </row>
    <row r="113" spans="1:4" ht="15">
      <c r="A113" s="3" t="s">
        <v>1214</v>
      </c>
      <c r="B113" s="15" t="s">
        <v>415</v>
      </c>
      <c r="C113" s="55"/>
      <c r="D113" s="189"/>
    </row>
    <row r="114" spans="1:4" ht="15">
      <c r="A114" s="7" t="s">
        <v>360</v>
      </c>
      <c r="B114" s="10" t="s">
        <v>851</v>
      </c>
      <c r="C114" s="5"/>
      <c r="D114" s="11"/>
    </row>
    <row r="115" spans="1:4" ht="15">
      <c r="A115" s="17" t="s">
        <v>1215</v>
      </c>
      <c r="B115" s="8" t="s">
        <v>366</v>
      </c>
      <c r="C115" s="55"/>
      <c r="D115" s="189"/>
    </row>
    <row r="116" spans="1:4" ht="15">
      <c r="A116" s="17" t="s">
        <v>427</v>
      </c>
      <c r="B116" s="15" t="s">
        <v>367</v>
      </c>
      <c r="C116" s="55"/>
      <c r="D116" s="55"/>
    </row>
    <row r="117" spans="1:4" ht="15.75">
      <c r="A117" s="7"/>
      <c r="B117" s="38" t="s">
        <v>594</v>
      </c>
      <c r="C117" s="33">
        <f>SUM(C59:C67,C70:C75,C77:C86,C88:C91,C93:C97,C99:C103,C105:C113,C115:C116)</f>
        <v>0</v>
      </c>
      <c r="D117" s="55"/>
    </row>
    <row r="118" spans="1:4" ht="15">
      <c r="A118" s="426" t="s">
        <v>369</v>
      </c>
      <c r="B118" s="427"/>
      <c r="C118" s="32" t="s">
        <v>192</v>
      </c>
      <c r="D118" s="31">
        <f>COUNT(C122:C134,C135:C144)</f>
        <v>0</v>
      </c>
    </row>
    <row r="119" spans="1:4" ht="30" customHeight="1">
      <c r="A119" s="419" t="s">
        <v>1217</v>
      </c>
      <c r="B119" s="420"/>
      <c r="C119" s="420"/>
      <c r="D119" s="421"/>
    </row>
    <row r="120" spans="1:4" ht="15">
      <c r="A120" s="422" t="s">
        <v>1218</v>
      </c>
      <c r="B120" s="423"/>
      <c r="C120" s="423"/>
      <c r="D120" s="424"/>
    </row>
    <row r="121" spans="1:4" ht="15">
      <c r="A121" s="29" t="s">
        <v>189</v>
      </c>
      <c r="B121" s="29" t="s">
        <v>1189</v>
      </c>
      <c r="C121" s="29" t="s">
        <v>188</v>
      </c>
      <c r="D121" s="29" t="s">
        <v>99</v>
      </c>
    </row>
    <row r="122" spans="1:4" ht="15">
      <c r="A122" s="2" t="s">
        <v>370</v>
      </c>
      <c r="B122" s="30" t="s">
        <v>338</v>
      </c>
      <c r="C122" s="55"/>
      <c r="D122" s="55"/>
    </row>
    <row r="123" spans="1:4" ht="15">
      <c r="A123" s="2" t="s">
        <v>371</v>
      </c>
      <c r="B123" s="30" t="s">
        <v>372</v>
      </c>
      <c r="C123" s="55"/>
      <c r="D123" s="55"/>
    </row>
    <row r="124" spans="1:4" ht="15">
      <c r="A124" s="2" t="s">
        <v>373</v>
      </c>
      <c r="B124" s="30" t="s">
        <v>374</v>
      </c>
      <c r="C124" s="55"/>
      <c r="D124" s="55"/>
    </row>
    <row r="125" spans="1:4" ht="15">
      <c r="A125" s="2" t="s">
        <v>375</v>
      </c>
      <c r="B125" s="30" t="s">
        <v>376</v>
      </c>
      <c r="C125" s="55"/>
      <c r="D125" s="55"/>
    </row>
    <row r="126" spans="1:4" ht="15">
      <c r="A126" s="2" t="s">
        <v>377</v>
      </c>
      <c r="B126" s="15" t="s">
        <v>378</v>
      </c>
      <c r="C126" s="55"/>
      <c r="D126" s="55"/>
    </row>
    <row r="127" spans="1:4" ht="15">
      <c r="A127" s="2" t="s">
        <v>379</v>
      </c>
      <c r="B127" s="15" t="s">
        <v>380</v>
      </c>
      <c r="C127" s="55"/>
      <c r="D127" s="55"/>
    </row>
    <row r="128" spans="1:4" ht="15">
      <c r="A128" s="2" t="s">
        <v>381</v>
      </c>
      <c r="B128" s="15" t="s">
        <v>382</v>
      </c>
      <c r="C128" s="55"/>
      <c r="D128" s="55"/>
    </row>
    <row r="129" spans="1:4" ht="15.75" customHeight="1">
      <c r="A129" s="26" t="s">
        <v>383</v>
      </c>
      <c r="B129" s="15" t="s">
        <v>384</v>
      </c>
      <c r="C129" s="56"/>
      <c r="D129" s="56"/>
    </row>
    <row r="130" spans="1:4" ht="15">
      <c r="A130" s="2" t="s">
        <v>385</v>
      </c>
      <c r="B130" s="15" t="s">
        <v>386</v>
      </c>
      <c r="C130" s="55"/>
      <c r="D130" s="55"/>
    </row>
    <row r="131" spans="1:4" ht="15">
      <c r="A131" s="2" t="s">
        <v>387</v>
      </c>
      <c r="B131" s="30" t="s">
        <v>388</v>
      </c>
      <c r="C131" s="55"/>
      <c r="D131" s="55"/>
    </row>
    <row r="132" spans="1:4" ht="15">
      <c r="A132" s="2" t="s">
        <v>389</v>
      </c>
      <c r="B132" s="30" t="s">
        <v>390</v>
      </c>
      <c r="C132" s="55"/>
      <c r="D132" s="55"/>
    </row>
    <row r="133" spans="1:4" ht="15">
      <c r="A133" s="2" t="s">
        <v>391</v>
      </c>
      <c r="B133" s="30" t="s">
        <v>392</v>
      </c>
      <c r="C133" s="55"/>
      <c r="D133" s="55"/>
    </row>
    <row r="134" spans="1:4" ht="15">
      <c r="A134" s="2" t="s">
        <v>393</v>
      </c>
      <c r="B134" s="30" t="s">
        <v>394</v>
      </c>
      <c r="C134" s="55"/>
      <c r="D134" s="55"/>
    </row>
    <row r="135" spans="1:4" ht="15">
      <c r="A135" s="2" t="s">
        <v>395</v>
      </c>
      <c r="B135" s="30" t="s">
        <v>361</v>
      </c>
      <c r="C135" s="55"/>
      <c r="D135" s="55"/>
    </row>
    <row r="136" spans="1:4" ht="15">
      <c r="A136" s="2" t="s">
        <v>396</v>
      </c>
      <c r="B136" s="30" t="s">
        <v>397</v>
      </c>
      <c r="C136" s="55"/>
      <c r="D136" s="55"/>
    </row>
    <row r="137" spans="1:4" ht="15.75">
      <c r="A137" s="2" t="s">
        <v>398</v>
      </c>
      <c r="B137" s="12" t="s">
        <v>399</v>
      </c>
      <c r="C137" s="55"/>
      <c r="D137" s="55"/>
    </row>
    <row r="138" spans="1:4" ht="15">
      <c r="A138" s="2" t="s">
        <v>400</v>
      </c>
      <c r="B138" s="8" t="s">
        <v>401</v>
      </c>
      <c r="C138" s="55"/>
      <c r="D138" s="55"/>
    </row>
    <row r="139" spans="1:4" ht="15">
      <c r="A139" s="2" t="s">
        <v>402</v>
      </c>
      <c r="B139" s="8" t="s">
        <v>403</v>
      </c>
      <c r="C139" s="55"/>
      <c r="D139" s="55"/>
    </row>
    <row r="140" spans="1:4" ht="15">
      <c r="A140" s="2" t="s">
        <v>404</v>
      </c>
      <c r="B140" s="8" t="s">
        <v>405</v>
      </c>
      <c r="C140" s="55"/>
      <c r="D140" s="55"/>
    </row>
    <row r="141" spans="1:4" ht="15">
      <c r="A141" s="2" t="s">
        <v>406</v>
      </c>
      <c r="B141" s="8" t="s">
        <v>407</v>
      </c>
      <c r="C141" s="55"/>
      <c r="D141" s="55"/>
    </row>
    <row r="142" spans="1:4" ht="15">
      <c r="A142" s="2" t="s">
        <v>408</v>
      </c>
      <c r="B142" s="8" t="s">
        <v>409</v>
      </c>
      <c r="C142" s="55"/>
      <c r="D142" s="55"/>
    </row>
    <row r="143" spans="1:4" ht="15">
      <c r="A143" s="2" t="s">
        <v>410</v>
      </c>
      <c r="B143" s="8" t="s">
        <v>411</v>
      </c>
      <c r="C143" s="55"/>
      <c r="D143" s="55"/>
    </row>
    <row r="144" spans="1:4" ht="15">
      <c r="A144" s="2" t="s">
        <v>412</v>
      </c>
      <c r="B144" s="30" t="s">
        <v>413</v>
      </c>
      <c r="C144" s="55"/>
      <c r="D144" s="55"/>
    </row>
    <row r="145" spans="1:4" ht="15">
      <c r="A145" s="6"/>
      <c r="B145" s="14" t="s">
        <v>471</v>
      </c>
      <c r="C145" s="37">
        <f>SUM(C122:C134,C135:C144)</f>
        <v>0</v>
      </c>
      <c r="D145" s="190"/>
    </row>
    <row r="146" spans="1:4" ht="15">
      <c r="A146" s="426" t="s">
        <v>766</v>
      </c>
      <c r="B146" s="427"/>
      <c r="C146" s="32" t="s">
        <v>192</v>
      </c>
      <c r="D146" s="31">
        <f>COUNT(C148:C154)</f>
        <v>0</v>
      </c>
    </row>
    <row r="147" spans="1:4" ht="15">
      <c r="A147" s="29" t="s">
        <v>189</v>
      </c>
      <c r="B147" s="29" t="s">
        <v>1189</v>
      </c>
      <c r="C147" s="29" t="s">
        <v>188</v>
      </c>
      <c r="D147" s="29" t="s">
        <v>99</v>
      </c>
    </row>
    <row r="148" spans="1:4" ht="15">
      <c r="A148" s="2" t="s">
        <v>767</v>
      </c>
      <c r="B148" s="22" t="s">
        <v>760</v>
      </c>
      <c r="C148" s="53"/>
      <c r="D148" s="53"/>
    </row>
    <row r="149" spans="1:4" ht="15">
      <c r="A149" s="2" t="s">
        <v>768</v>
      </c>
      <c r="B149" s="22" t="s">
        <v>376</v>
      </c>
      <c r="C149" s="53"/>
      <c r="D149" s="53"/>
    </row>
    <row r="150" spans="1:4" ht="15">
      <c r="A150" s="2" t="s">
        <v>769</v>
      </c>
      <c r="B150" s="22" t="s">
        <v>322</v>
      </c>
      <c r="C150" s="53"/>
      <c r="D150" s="53"/>
    </row>
    <row r="151" spans="1:4" ht="15">
      <c r="A151" s="2" t="s">
        <v>770</v>
      </c>
      <c r="B151" s="22" t="s">
        <v>761</v>
      </c>
      <c r="C151" s="53"/>
      <c r="D151" s="53"/>
    </row>
    <row r="152" spans="1:4" ht="15">
      <c r="A152" s="2" t="s">
        <v>771</v>
      </c>
      <c r="B152" s="22" t="s">
        <v>762</v>
      </c>
      <c r="C152" s="53"/>
      <c r="D152" s="53"/>
    </row>
    <row r="153" spans="1:4" ht="15">
      <c r="A153" s="2" t="s">
        <v>772</v>
      </c>
      <c r="B153" s="22" t="s">
        <v>763</v>
      </c>
      <c r="C153" s="53"/>
      <c r="D153" s="53"/>
    </row>
    <row r="154" spans="1:4" ht="15">
      <c r="A154" s="2" t="s">
        <v>1194</v>
      </c>
      <c r="B154" s="22" t="s">
        <v>368</v>
      </c>
      <c r="C154" s="53"/>
      <c r="D154" s="53"/>
    </row>
    <row r="155" spans="1:4" ht="15">
      <c r="A155" s="6"/>
      <c r="B155" s="14" t="s">
        <v>471</v>
      </c>
      <c r="C155" s="31">
        <f>SUM(C148:C154)</f>
        <v>0</v>
      </c>
      <c r="D155" s="53"/>
    </row>
    <row r="156" spans="1:4" ht="15">
      <c r="A156" s="426" t="s">
        <v>1386</v>
      </c>
      <c r="B156" s="427"/>
      <c r="C156" s="20" t="s">
        <v>192</v>
      </c>
      <c r="D156" s="33">
        <f>COUNT(C160:C168)</f>
        <v>0</v>
      </c>
    </row>
    <row r="157" spans="1:4" ht="15" customHeight="1">
      <c r="A157" s="419" t="s">
        <v>1219</v>
      </c>
      <c r="B157" s="420"/>
      <c r="C157" s="420"/>
      <c r="D157" s="421"/>
    </row>
    <row r="158" spans="1:4" ht="15">
      <c r="A158" s="432" t="s">
        <v>1220</v>
      </c>
      <c r="B158" s="432"/>
      <c r="C158" s="433"/>
      <c r="D158" s="434"/>
    </row>
    <row r="159" spans="1:4" ht="15">
      <c r="A159" s="29" t="s">
        <v>189</v>
      </c>
      <c r="B159" s="29" t="s">
        <v>1189</v>
      </c>
      <c r="C159" s="29" t="s">
        <v>188</v>
      </c>
      <c r="D159" s="29" t="s">
        <v>99</v>
      </c>
    </row>
    <row r="160" spans="1:4" ht="15">
      <c r="A160" s="2" t="s">
        <v>1387</v>
      </c>
      <c r="B160" s="24" t="s">
        <v>815</v>
      </c>
      <c r="C160" s="89"/>
      <c r="D160" s="89"/>
    </row>
    <row r="161" spans="1:4" ht="15">
      <c r="A161" s="2" t="s">
        <v>1388</v>
      </c>
      <c r="B161" s="24" t="s">
        <v>816</v>
      </c>
      <c r="C161" s="89"/>
      <c r="D161" s="89"/>
    </row>
    <row r="162" spans="1:4" ht="28.5">
      <c r="A162" s="2" t="s">
        <v>1389</v>
      </c>
      <c r="B162" s="25" t="s">
        <v>817</v>
      </c>
      <c r="C162" s="89"/>
      <c r="D162" s="89"/>
    </row>
    <row r="163" spans="1:4" ht="15">
      <c r="A163" s="2" t="s">
        <v>1390</v>
      </c>
      <c r="B163" s="24" t="s">
        <v>818</v>
      </c>
      <c r="C163" s="89"/>
      <c r="D163" s="89"/>
    </row>
    <row r="164" spans="1:4" ht="15">
      <c r="A164" s="2" t="s">
        <v>1391</v>
      </c>
      <c r="B164" s="24" t="s">
        <v>819</v>
      </c>
      <c r="C164" s="89"/>
      <c r="D164" s="89"/>
    </row>
    <row r="165" spans="1:4" ht="15">
      <c r="A165" s="2" t="s">
        <v>1392</v>
      </c>
      <c r="B165" s="24" t="s">
        <v>821</v>
      </c>
      <c r="C165" s="53"/>
      <c r="D165" s="53"/>
    </row>
    <row r="166" spans="1:4" ht="15">
      <c r="A166" s="2" t="s">
        <v>1393</v>
      </c>
      <c r="B166" s="24" t="s">
        <v>822</v>
      </c>
      <c r="C166" s="53"/>
      <c r="D166" s="53"/>
    </row>
    <row r="167" spans="1:4" ht="15">
      <c r="A167" s="2" t="s">
        <v>1394</v>
      </c>
      <c r="B167" s="25" t="s">
        <v>1192</v>
      </c>
      <c r="C167" s="53"/>
      <c r="D167" s="53"/>
    </row>
    <row r="168" spans="1:4" ht="15">
      <c r="A168" s="2" t="s">
        <v>1395</v>
      </c>
      <c r="B168" s="24" t="s">
        <v>820</v>
      </c>
      <c r="C168" s="53"/>
      <c r="D168" s="53"/>
    </row>
    <row r="169" spans="1:4" ht="15">
      <c r="A169" s="6"/>
      <c r="B169" s="18" t="s">
        <v>471</v>
      </c>
      <c r="C169" s="31">
        <f>SUM(C160:C168)</f>
        <v>0</v>
      </c>
      <c r="D169" s="53"/>
    </row>
    <row r="170" spans="1:4" ht="15">
      <c r="A170" s="430" t="s">
        <v>1396</v>
      </c>
      <c r="B170" s="430"/>
      <c r="C170" s="20" t="s">
        <v>192</v>
      </c>
      <c r="D170" s="33">
        <f>COUNT(C174:C181)</f>
        <v>0</v>
      </c>
    </row>
    <row r="171" spans="1:4" ht="15" customHeight="1">
      <c r="A171" s="419" t="s">
        <v>1219</v>
      </c>
      <c r="B171" s="420"/>
      <c r="C171" s="420"/>
      <c r="D171" s="421"/>
    </row>
    <row r="172" spans="1:4" ht="15" customHeight="1">
      <c r="A172" s="432" t="s">
        <v>1220</v>
      </c>
      <c r="B172" s="432"/>
      <c r="C172" s="433"/>
      <c r="D172" s="434"/>
    </row>
    <row r="173" spans="1:4" ht="15">
      <c r="A173" s="29" t="s">
        <v>189</v>
      </c>
      <c r="B173" s="29" t="s">
        <v>1189</v>
      </c>
      <c r="C173" s="29" t="s">
        <v>188</v>
      </c>
      <c r="D173" s="29" t="s">
        <v>99</v>
      </c>
    </row>
    <row r="174" spans="1:4" ht="15">
      <c r="A174" s="3" t="s">
        <v>1397</v>
      </c>
      <c r="B174" s="24" t="s">
        <v>1193</v>
      </c>
      <c r="C174" s="53"/>
      <c r="D174" s="53"/>
    </row>
    <row r="175" spans="1:4" ht="28.5">
      <c r="A175" s="3" t="s">
        <v>1398</v>
      </c>
      <c r="B175" s="25" t="s">
        <v>1221</v>
      </c>
      <c r="C175" s="53"/>
      <c r="D175" s="53"/>
    </row>
    <row r="176" spans="1:4" ht="15">
      <c r="A176" s="3" t="s">
        <v>1399</v>
      </c>
      <c r="B176" s="24" t="s">
        <v>818</v>
      </c>
      <c r="C176" s="53"/>
      <c r="D176" s="53"/>
    </row>
    <row r="177" spans="1:4" ht="15">
      <c r="A177" s="3" t="s">
        <v>1400</v>
      </c>
      <c r="B177" s="24" t="s">
        <v>819</v>
      </c>
      <c r="C177" s="53"/>
      <c r="D177" s="53"/>
    </row>
    <row r="178" spans="1:4" ht="15">
      <c r="A178" s="3" t="s">
        <v>1401</v>
      </c>
      <c r="B178" s="24" t="s">
        <v>821</v>
      </c>
      <c r="C178" s="53"/>
      <c r="D178" s="53"/>
    </row>
    <row r="179" spans="1:4" ht="15">
      <c r="A179" s="3" t="s">
        <v>1402</v>
      </c>
      <c r="B179" s="24" t="s">
        <v>822</v>
      </c>
      <c r="C179" s="53"/>
      <c r="D179" s="53"/>
    </row>
    <row r="180" spans="1:4" ht="15">
      <c r="A180" s="3" t="s">
        <v>1403</v>
      </c>
      <c r="B180" s="25" t="s">
        <v>1192</v>
      </c>
      <c r="C180" s="53"/>
      <c r="D180" s="53"/>
    </row>
    <row r="181" spans="1:4" ht="15">
      <c r="A181" s="3" t="s">
        <v>1404</v>
      </c>
      <c r="B181" s="24" t="s">
        <v>1222</v>
      </c>
      <c r="C181" s="53"/>
      <c r="D181" s="53"/>
    </row>
    <row r="182" spans="1:4" ht="15">
      <c r="A182" s="6"/>
      <c r="B182" s="18" t="s">
        <v>594</v>
      </c>
      <c r="C182" s="31">
        <f>SUM(C174:C181)</f>
        <v>0</v>
      </c>
      <c r="D182" s="53"/>
    </row>
    <row r="183" ht="18.75">
      <c r="B183" s="27"/>
    </row>
    <row r="184" ht="18.75">
      <c r="B184" s="27"/>
    </row>
    <row r="185" ht="25.5">
      <c r="B185" s="28"/>
    </row>
  </sheetData>
  <sheetProtection password="CC59" sheet="1"/>
  <mergeCells count="22">
    <mergeCell ref="A172:D172"/>
    <mergeCell ref="B76:D76"/>
    <mergeCell ref="A156:B156"/>
    <mergeCell ref="A157:D157"/>
    <mergeCell ref="A158:D158"/>
    <mergeCell ref="A146:B146"/>
    <mergeCell ref="A119:D119"/>
    <mergeCell ref="A170:B170"/>
    <mergeCell ref="A171:D171"/>
    <mergeCell ref="B104:D104"/>
    <mergeCell ref="A1:D1"/>
    <mergeCell ref="A2:D2"/>
    <mergeCell ref="A3:D3"/>
    <mergeCell ref="A4:D4"/>
    <mergeCell ref="B92:D92"/>
    <mergeCell ref="B58:D58"/>
    <mergeCell ref="B98:D98"/>
    <mergeCell ref="A55:D55"/>
    <mergeCell ref="A120:D120"/>
    <mergeCell ref="A56:D56"/>
    <mergeCell ref="B69:D69"/>
    <mergeCell ref="A118:B1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56"/>
  <sheetViews>
    <sheetView rightToLeft="1" view="pageLayout" workbookViewId="0" topLeftCell="A25">
      <selection activeCell="B36" sqref="B36"/>
    </sheetView>
  </sheetViews>
  <sheetFormatPr defaultColWidth="9.140625" defaultRowHeight="15"/>
  <cols>
    <col min="1" max="1" width="9.00390625" style="156" customWidth="1"/>
    <col min="2" max="2" width="36.28125" style="156" customWidth="1"/>
    <col min="3" max="3" width="9.00390625" style="156" customWidth="1"/>
    <col min="4" max="4" width="44.7109375" style="156" customWidth="1"/>
    <col min="5" max="16384" width="9.00390625" style="156" customWidth="1"/>
  </cols>
  <sheetData>
    <row r="1" spans="1:4" ht="15">
      <c r="A1" s="441" t="s">
        <v>225</v>
      </c>
      <c r="B1" s="442"/>
      <c r="C1" s="442"/>
      <c r="D1" s="442"/>
    </row>
    <row r="2" spans="1:4" ht="15">
      <c r="A2" s="443" t="s">
        <v>524</v>
      </c>
      <c r="B2" s="406"/>
      <c r="C2" s="406"/>
      <c r="D2" s="404"/>
    </row>
    <row r="3" spans="1:4" ht="27" customHeight="1">
      <c r="A3" s="407" t="s">
        <v>1188</v>
      </c>
      <c r="B3" s="408"/>
      <c r="C3" s="408"/>
      <c r="D3" s="409"/>
    </row>
    <row r="4" spans="1:4" ht="15">
      <c r="A4" s="438" t="s">
        <v>1218</v>
      </c>
      <c r="B4" s="439"/>
      <c r="C4" s="439"/>
      <c r="D4" s="440"/>
    </row>
    <row r="5" spans="1:4" ht="15.75" customHeight="1">
      <c r="A5" s="444" t="s">
        <v>472</v>
      </c>
      <c r="B5" s="445"/>
      <c r="C5" s="166" t="s">
        <v>192</v>
      </c>
      <c r="D5" s="85">
        <f>COUNT(C7:C30)</f>
        <v>0</v>
      </c>
    </row>
    <row r="6" spans="1:4" ht="15">
      <c r="A6" s="167" t="s">
        <v>189</v>
      </c>
      <c r="B6" s="167" t="s">
        <v>1189</v>
      </c>
      <c r="C6" s="167" t="s">
        <v>188</v>
      </c>
      <c r="D6" s="167" t="s">
        <v>99</v>
      </c>
    </row>
    <row r="7" spans="1:4" ht="25.5" customHeight="1">
      <c r="A7" s="78" t="s">
        <v>428</v>
      </c>
      <c r="B7" s="191" t="s">
        <v>228</v>
      </c>
      <c r="C7" s="205"/>
      <c r="D7" s="206"/>
    </row>
    <row r="8" spans="1:4" ht="25.5" customHeight="1">
      <c r="A8" s="78" t="s">
        <v>429</v>
      </c>
      <c r="B8" s="191" t="s">
        <v>230</v>
      </c>
      <c r="C8" s="205"/>
      <c r="D8" s="206"/>
    </row>
    <row r="9" spans="1:4" ht="16.5" customHeight="1">
      <c r="A9" s="78" t="s">
        <v>430</v>
      </c>
      <c r="B9" s="191" t="s">
        <v>232</v>
      </c>
      <c r="C9" s="205"/>
      <c r="D9" s="206"/>
    </row>
    <row r="10" spans="1:4" ht="18" customHeight="1">
      <c r="A10" s="78" t="s">
        <v>431</v>
      </c>
      <c r="B10" s="191" t="s">
        <v>234</v>
      </c>
      <c r="C10" s="205"/>
      <c r="D10" s="206"/>
    </row>
    <row r="11" spans="1:4" ht="23.25" customHeight="1">
      <c r="A11" s="78" t="s">
        <v>432</v>
      </c>
      <c r="B11" s="191" t="s">
        <v>236</v>
      </c>
      <c r="C11" s="205"/>
      <c r="D11" s="206"/>
    </row>
    <row r="12" spans="1:4" ht="15">
      <c r="A12" s="78" t="s">
        <v>433</v>
      </c>
      <c r="B12" s="191" t="s">
        <v>238</v>
      </c>
      <c r="C12" s="205"/>
      <c r="D12" s="206"/>
    </row>
    <row r="13" spans="1:4" ht="21.75" customHeight="1">
      <c r="A13" s="78" t="s">
        <v>434</v>
      </c>
      <c r="B13" s="191" t="s">
        <v>240</v>
      </c>
      <c r="C13" s="205"/>
      <c r="D13" s="206"/>
    </row>
    <row r="14" spans="1:4" ht="15">
      <c r="A14" s="78" t="s">
        <v>435</v>
      </c>
      <c r="B14" s="171" t="s">
        <v>757</v>
      </c>
      <c r="C14" s="55"/>
      <c r="D14" s="206"/>
    </row>
    <row r="15" spans="1:4" ht="35.25" customHeight="1">
      <c r="A15" s="78" t="s">
        <v>436</v>
      </c>
      <c r="B15" s="171" t="s">
        <v>755</v>
      </c>
      <c r="C15" s="55"/>
      <c r="D15" s="206"/>
    </row>
    <row r="16" spans="1:4" ht="15">
      <c r="A16" s="78" t="s">
        <v>437</v>
      </c>
      <c r="B16" s="191" t="s">
        <v>440</v>
      </c>
      <c r="C16" s="205"/>
      <c r="D16" s="206"/>
    </row>
    <row r="17" spans="1:4" ht="21.75" customHeight="1">
      <c r="A17" s="78" t="s">
        <v>438</v>
      </c>
      <c r="B17" s="191" t="s">
        <v>442</v>
      </c>
      <c r="C17" s="205"/>
      <c r="D17" s="206"/>
    </row>
    <row r="18" spans="1:4" ht="21.75" customHeight="1">
      <c r="A18" s="78" t="s">
        <v>439</v>
      </c>
      <c r="B18" s="191" t="s">
        <v>255</v>
      </c>
      <c r="C18" s="205"/>
      <c r="D18" s="206"/>
    </row>
    <row r="19" spans="1:4" ht="24.75" customHeight="1">
      <c r="A19" s="78" t="s">
        <v>441</v>
      </c>
      <c r="B19" s="191" t="s">
        <v>261</v>
      </c>
      <c r="C19" s="205"/>
      <c r="D19" s="206"/>
    </row>
    <row r="20" spans="1:4" ht="15">
      <c r="A20" s="78" t="s">
        <v>443</v>
      </c>
      <c r="B20" s="191" t="s">
        <v>263</v>
      </c>
      <c r="C20" s="205"/>
      <c r="D20" s="206"/>
    </row>
    <row r="21" spans="1:4" ht="27" customHeight="1">
      <c r="A21" s="78" t="s">
        <v>444</v>
      </c>
      <c r="B21" s="191" t="s">
        <v>265</v>
      </c>
      <c r="C21" s="205"/>
      <c r="D21" s="206"/>
    </row>
    <row r="22" spans="1:4" ht="20.25" customHeight="1">
      <c r="A22" s="78" t="s">
        <v>445</v>
      </c>
      <c r="B22" s="191" t="s">
        <v>448</v>
      </c>
      <c r="C22" s="205"/>
      <c r="D22" s="206"/>
    </row>
    <row r="23" spans="1:4" ht="15" customHeight="1">
      <c r="A23" s="78" t="s">
        <v>446</v>
      </c>
      <c r="B23" s="191" t="s">
        <v>269</v>
      </c>
      <c r="C23" s="205"/>
      <c r="D23" s="206"/>
    </row>
    <row r="24" spans="1:4" ht="22.5" customHeight="1">
      <c r="A24" s="192" t="s">
        <v>447</v>
      </c>
      <c r="B24" s="171" t="s">
        <v>271</v>
      </c>
      <c r="C24" s="55"/>
      <c r="D24" s="206"/>
    </row>
    <row r="25" spans="1:4" ht="30" customHeight="1">
      <c r="A25" s="78" t="s">
        <v>449</v>
      </c>
      <c r="B25" s="169" t="s">
        <v>1430</v>
      </c>
      <c r="C25" s="55"/>
      <c r="D25" s="206"/>
    </row>
    <row r="26" spans="1:4" ht="30" customHeight="1">
      <c r="A26" s="78" t="s">
        <v>450</v>
      </c>
      <c r="B26" s="169" t="s">
        <v>1431</v>
      </c>
      <c r="C26" s="55"/>
      <c r="D26" s="206"/>
    </row>
    <row r="27" spans="1:4" ht="18.75" customHeight="1">
      <c r="A27" s="78" t="s">
        <v>451</v>
      </c>
      <c r="B27" s="191" t="s">
        <v>293</v>
      </c>
      <c r="C27" s="205"/>
      <c r="D27" s="206"/>
    </row>
    <row r="28" spans="1:4" ht="15" customHeight="1">
      <c r="A28" s="78" t="s">
        <v>452</v>
      </c>
      <c r="B28" s="191" t="s">
        <v>454</v>
      </c>
      <c r="C28" s="205"/>
      <c r="D28" s="207"/>
    </row>
    <row r="29" spans="1:4" ht="15">
      <c r="A29" s="78" t="s">
        <v>453</v>
      </c>
      <c r="B29" s="171" t="s">
        <v>455</v>
      </c>
      <c r="C29" s="205"/>
      <c r="D29" s="208"/>
    </row>
    <row r="30" spans="1:4" ht="30" customHeight="1">
      <c r="A30" s="78" t="s">
        <v>1432</v>
      </c>
      <c r="B30" s="191" t="s">
        <v>456</v>
      </c>
      <c r="C30" s="205"/>
      <c r="D30" s="206"/>
    </row>
    <row r="31" spans="1:4" ht="30" customHeight="1">
      <c r="A31" s="193"/>
      <c r="B31" s="79" t="s">
        <v>471</v>
      </c>
      <c r="C31" s="194">
        <f>SUM(C7:C30)</f>
        <v>0</v>
      </c>
      <c r="D31" s="206"/>
    </row>
    <row r="32" spans="1:4" ht="15">
      <c r="A32" s="403" t="s">
        <v>474</v>
      </c>
      <c r="B32" s="404"/>
      <c r="C32" s="166" t="s">
        <v>192</v>
      </c>
      <c r="D32" s="85">
        <f>COUNT(C36:C38)</f>
        <v>0</v>
      </c>
    </row>
    <row r="33" spans="1:4" ht="15">
      <c r="A33" s="407" t="s">
        <v>1216</v>
      </c>
      <c r="B33" s="408"/>
      <c r="C33" s="408"/>
      <c r="D33" s="409"/>
    </row>
    <row r="34" spans="1:4" ht="15">
      <c r="A34" s="438" t="s">
        <v>1218</v>
      </c>
      <c r="B34" s="439"/>
      <c r="C34" s="439"/>
      <c r="D34" s="440"/>
    </row>
    <row r="35" spans="1:4" ht="15">
      <c r="A35" s="167" t="s">
        <v>189</v>
      </c>
      <c r="B35" s="167" t="s">
        <v>1189</v>
      </c>
      <c r="C35" s="167" t="s">
        <v>188</v>
      </c>
      <c r="D35" s="167" t="s">
        <v>99</v>
      </c>
    </row>
    <row r="36" spans="1:4" ht="15.75">
      <c r="A36" s="175" t="s">
        <v>457</v>
      </c>
      <c r="B36" s="195" t="s">
        <v>459</v>
      </c>
      <c r="C36" s="209"/>
      <c r="D36" s="206"/>
    </row>
    <row r="37" spans="1:4" ht="15.75">
      <c r="A37" s="175" t="s">
        <v>458</v>
      </c>
      <c r="B37" s="196" t="s">
        <v>1433</v>
      </c>
      <c r="C37" s="209"/>
      <c r="D37" s="206"/>
    </row>
    <row r="38" spans="1:4" ht="22.5" customHeight="1">
      <c r="A38" s="175" t="s">
        <v>460</v>
      </c>
      <c r="B38" s="195" t="s">
        <v>358</v>
      </c>
      <c r="C38" s="209"/>
      <c r="D38" s="206"/>
    </row>
    <row r="39" spans="1:4" ht="30" customHeight="1">
      <c r="A39" s="197"/>
      <c r="B39" s="79" t="s">
        <v>471</v>
      </c>
      <c r="C39" s="198">
        <f>SUM(C36:C38)</f>
        <v>0</v>
      </c>
      <c r="D39" s="206"/>
    </row>
    <row r="40" spans="1:4" ht="15">
      <c r="A40" s="177" t="s">
        <v>473</v>
      </c>
      <c r="B40" s="177"/>
      <c r="C40" s="199" t="s">
        <v>192</v>
      </c>
      <c r="D40" s="200">
        <f>COUNT(C44:C51,C52:C55)</f>
        <v>0</v>
      </c>
    </row>
    <row r="41" spans="1:4" ht="28.5" customHeight="1">
      <c r="A41" s="435" t="s">
        <v>1217</v>
      </c>
      <c r="B41" s="436"/>
      <c r="C41" s="436"/>
      <c r="D41" s="437"/>
    </row>
    <row r="42" spans="1:4" ht="15">
      <c r="A42" s="438" t="s">
        <v>1218</v>
      </c>
      <c r="B42" s="439"/>
      <c r="C42" s="439"/>
      <c r="D42" s="440"/>
    </row>
    <row r="43" spans="1:4" ht="15">
      <c r="A43" s="167" t="s">
        <v>189</v>
      </c>
      <c r="B43" s="167" t="s">
        <v>1189</v>
      </c>
      <c r="C43" s="167" t="s">
        <v>188</v>
      </c>
      <c r="D43" s="167" t="s">
        <v>99</v>
      </c>
    </row>
    <row r="44" spans="1:4" ht="15.75">
      <c r="A44" s="201" t="s">
        <v>461</v>
      </c>
      <c r="B44" s="202" t="s">
        <v>338</v>
      </c>
      <c r="C44" s="210"/>
      <c r="D44" s="211"/>
    </row>
    <row r="45" spans="1:4" ht="15.75">
      <c r="A45" s="192" t="s">
        <v>462</v>
      </c>
      <c r="B45" s="202" t="s">
        <v>372</v>
      </c>
      <c r="C45" s="55"/>
      <c r="D45" s="206"/>
    </row>
    <row r="46" spans="1:4" ht="15.75">
      <c r="A46" s="192" t="s">
        <v>463</v>
      </c>
      <c r="B46" s="202" t="s">
        <v>374</v>
      </c>
      <c r="C46" s="55"/>
      <c r="D46" s="206"/>
    </row>
    <row r="47" spans="1:4" ht="15.75">
      <c r="A47" s="192" t="s">
        <v>464</v>
      </c>
      <c r="B47" s="202" t="s">
        <v>376</v>
      </c>
      <c r="C47" s="55"/>
      <c r="D47" s="206"/>
    </row>
    <row r="48" spans="1:4" ht="18.75" customHeight="1">
      <c r="A48" s="192" t="s">
        <v>465</v>
      </c>
      <c r="B48" s="195" t="s">
        <v>378</v>
      </c>
      <c r="C48" s="209"/>
      <c r="D48" s="206"/>
    </row>
    <row r="49" spans="1:4" ht="20.25" customHeight="1">
      <c r="A49" s="192" t="s">
        <v>466</v>
      </c>
      <c r="B49" s="196" t="s">
        <v>380</v>
      </c>
      <c r="C49" s="212"/>
      <c r="D49" s="206"/>
    </row>
    <row r="50" spans="1:4" ht="15.75">
      <c r="A50" s="192" t="s">
        <v>467</v>
      </c>
      <c r="B50" s="195" t="s">
        <v>382</v>
      </c>
      <c r="C50" s="209"/>
      <c r="D50" s="206"/>
    </row>
    <row r="51" spans="1:4" ht="15" customHeight="1">
      <c r="A51" s="192" t="s">
        <v>468</v>
      </c>
      <c r="B51" s="195" t="s">
        <v>384</v>
      </c>
      <c r="C51" s="209"/>
      <c r="D51" s="206"/>
    </row>
    <row r="52" spans="1:4" ht="18.75" customHeight="1">
      <c r="A52" s="192" t="s">
        <v>469</v>
      </c>
      <c r="B52" s="195" t="s">
        <v>386</v>
      </c>
      <c r="C52" s="209"/>
      <c r="D52" s="206"/>
    </row>
    <row r="53" spans="1:4" ht="19.5" customHeight="1">
      <c r="A53" s="192" t="s">
        <v>475</v>
      </c>
      <c r="B53" s="202" t="s">
        <v>394</v>
      </c>
      <c r="C53" s="213"/>
      <c r="D53" s="206"/>
    </row>
    <row r="54" spans="1:4" ht="15.75">
      <c r="A54" s="192" t="s">
        <v>476</v>
      </c>
      <c r="B54" s="202" t="s">
        <v>361</v>
      </c>
      <c r="C54" s="213"/>
      <c r="D54" s="206"/>
    </row>
    <row r="55" spans="1:4" ht="15.75">
      <c r="A55" s="192" t="s">
        <v>477</v>
      </c>
      <c r="B55" s="195" t="s">
        <v>470</v>
      </c>
      <c r="C55" s="209"/>
      <c r="D55" s="206"/>
    </row>
    <row r="56" spans="1:4" ht="15">
      <c r="A56" s="173"/>
      <c r="B56" s="203" t="s">
        <v>471</v>
      </c>
      <c r="C56" s="204">
        <f>SUM(C44:C52,C52:C55)</f>
        <v>0</v>
      </c>
      <c r="D56" s="190">
        <v>1</v>
      </c>
    </row>
  </sheetData>
  <sheetProtection password="CC59" sheet="1"/>
  <mergeCells count="10">
    <mergeCell ref="A41:D41"/>
    <mergeCell ref="A42:D42"/>
    <mergeCell ref="A1:D1"/>
    <mergeCell ref="A2:D2"/>
    <mergeCell ref="A3:D3"/>
    <mergeCell ref="A4:D4"/>
    <mergeCell ref="A33:D33"/>
    <mergeCell ref="A34:D34"/>
    <mergeCell ref="A5:B5"/>
    <mergeCell ref="A32:B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D68"/>
  <sheetViews>
    <sheetView rightToLeft="1" view="pageLayout" workbookViewId="0" topLeftCell="A62">
      <selection activeCell="C68" activeCellId="31" sqref="D24 A1:D6 A7:B14 A15:D15 A16:B19 A20:D20 A21:B23 A24:D24 A25:B28 A29:D29 A30:B31 B31 A30:B31 A32:B36 A37:D37 A38:B41 A42:D42 A43:B45 A46:D46 A46:D46 A47:B48 A49:D49 A50:B51 A52:D52 A53:B55 A56:D56 A56:D56 A57:B59 A60:D60 A61:B62 A63:B68 C68"/>
    </sheetView>
  </sheetViews>
  <sheetFormatPr defaultColWidth="9.140625" defaultRowHeight="15"/>
  <cols>
    <col min="1" max="1" width="10.421875" style="0" customWidth="1"/>
    <col min="2" max="2" width="26.421875" style="0" customWidth="1"/>
    <col min="3" max="3" width="9.421875" style="0" customWidth="1"/>
    <col min="4" max="4" width="27.00390625" style="0" customWidth="1"/>
  </cols>
  <sheetData>
    <row r="1" spans="1:4" ht="15">
      <c r="A1" s="446" t="s">
        <v>225</v>
      </c>
      <c r="B1" s="447"/>
      <c r="C1" s="447"/>
      <c r="D1" s="448"/>
    </row>
    <row r="2" spans="1:4" ht="15">
      <c r="A2" s="337" t="s">
        <v>1486</v>
      </c>
      <c r="B2" s="339"/>
      <c r="C2" s="340" t="s">
        <v>192</v>
      </c>
      <c r="D2" s="200">
        <f>COUNT(C7:C14,C16:C19,C21:C23,C25:C28,C30:C31,C32:C36,C38:C41,C43:C45,C47:C48,C53:C55,C57:C59,C61:C62,C63:C67)</f>
        <v>0</v>
      </c>
    </row>
    <row r="3" spans="1:4" ht="37.5" customHeight="1">
      <c r="A3" s="435" t="s">
        <v>1223</v>
      </c>
      <c r="B3" s="436"/>
      <c r="C3" s="436"/>
      <c r="D3" s="437"/>
    </row>
    <row r="4" spans="1:4" ht="15" customHeight="1">
      <c r="A4" s="449" t="s">
        <v>1224</v>
      </c>
      <c r="B4" s="450"/>
      <c r="C4" s="450"/>
      <c r="D4" s="451"/>
    </row>
    <row r="5" spans="1:4" ht="15">
      <c r="A5" s="167" t="s">
        <v>189</v>
      </c>
      <c r="B5" s="167" t="s">
        <v>1189</v>
      </c>
      <c r="C5" s="167" t="s">
        <v>188</v>
      </c>
      <c r="D5" s="167" t="s">
        <v>99</v>
      </c>
    </row>
    <row r="6" spans="1:4" ht="15.75">
      <c r="A6" s="355" t="s">
        <v>1487</v>
      </c>
      <c r="B6" s="452" t="s">
        <v>609</v>
      </c>
      <c r="C6" s="453"/>
      <c r="D6" s="454"/>
    </row>
    <row r="7" spans="1:4" ht="15.75">
      <c r="A7" s="78" t="s">
        <v>1488</v>
      </c>
      <c r="B7" s="66" t="s">
        <v>610</v>
      </c>
      <c r="C7" s="214"/>
      <c r="D7" s="214"/>
    </row>
    <row r="8" spans="1:4" ht="15.75">
      <c r="A8" s="78" t="s">
        <v>1489</v>
      </c>
      <c r="B8" s="66" t="s">
        <v>611</v>
      </c>
      <c r="C8" s="214"/>
      <c r="D8" s="214"/>
    </row>
    <row r="9" spans="1:4" ht="15.75">
      <c r="A9" s="78" t="s">
        <v>1490</v>
      </c>
      <c r="B9" s="66" t="s">
        <v>612</v>
      </c>
      <c r="C9" s="214"/>
      <c r="D9" s="215"/>
    </row>
    <row r="10" spans="1:4" ht="15.75">
      <c r="A10" s="78" t="s">
        <v>1491</v>
      </c>
      <c r="B10" s="66" t="s">
        <v>613</v>
      </c>
      <c r="C10" s="214"/>
      <c r="D10" s="215"/>
    </row>
    <row r="11" spans="1:4" ht="15.75">
      <c r="A11" s="78" t="s">
        <v>1492</v>
      </c>
      <c r="B11" s="242" t="s">
        <v>739</v>
      </c>
      <c r="C11" s="214"/>
      <c r="D11" s="215"/>
    </row>
    <row r="12" spans="1:4" ht="15.75">
      <c r="A12" s="78" t="s">
        <v>1493</v>
      </c>
      <c r="B12" s="356" t="s">
        <v>614</v>
      </c>
      <c r="C12" s="214"/>
      <c r="D12" s="215"/>
    </row>
    <row r="13" spans="1:4" ht="15.75">
      <c r="A13" s="78" t="s">
        <v>1494</v>
      </c>
      <c r="B13" s="356" t="s">
        <v>738</v>
      </c>
      <c r="C13" s="214"/>
      <c r="D13" s="215"/>
    </row>
    <row r="14" spans="1:4" ht="15.75">
      <c r="A14" s="78" t="s">
        <v>1495</v>
      </c>
      <c r="B14" s="66" t="s">
        <v>615</v>
      </c>
      <c r="C14" s="214"/>
      <c r="D14" s="215"/>
    </row>
    <row r="15" spans="1:4" ht="15.75">
      <c r="A15" s="355" t="s">
        <v>1496</v>
      </c>
      <c r="B15" s="243" t="s">
        <v>1088</v>
      </c>
      <c r="C15" s="354"/>
      <c r="D15" s="357"/>
    </row>
    <row r="16" spans="1:4" ht="15.75">
      <c r="A16" s="78" t="s">
        <v>1497</v>
      </c>
      <c r="B16" s="242" t="s">
        <v>616</v>
      </c>
      <c r="C16" s="214"/>
      <c r="D16" s="215"/>
    </row>
    <row r="17" spans="1:4" ht="15.75">
      <c r="A17" s="78" t="s">
        <v>1498</v>
      </c>
      <c r="B17" s="242" t="s">
        <v>617</v>
      </c>
      <c r="C17" s="214"/>
      <c r="D17" s="215"/>
    </row>
    <row r="18" spans="1:4" ht="15.75">
      <c r="A18" s="78" t="s">
        <v>1499</v>
      </c>
      <c r="B18" s="242" t="s">
        <v>618</v>
      </c>
      <c r="C18" s="214"/>
      <c r="D18" s="215"/>
    </row>
    <row r="19" spans="1:4" ht="15.75">
      <c r="A19" s="78" t="s">
        <v>1500</v>
      </c>
      <c r="B19" s="66" t="s">
        <v>619</v>
      </c>
      <c r="C19" s="214"/>
      <c r="D19" s="215"/>
    </row>
    <row r="20" spans="1:4" ht="15.75">
      <c r="A20" s="355" t="s">
        <v>1501</v>
      </c>
      <c r="B20" s="243" t="s">
        <v>416</v>
      </c>
      <c r="C20" s="354"/>
      <c r="D20" s="357"/>
    </row>
    <row r="21" spans="1:4" ht="15.75">
      <c r="A21" s="78" t="s">
        <v>1502</v>
      </c>
      <c r="B21" s="358" t="s">
        <v>620</v>
      </c>
      <c r="C21" s="214"/>
      <c r="D21" s="215"/>
    </row>
    <row r="22" spans="1:4" ht="15.75">
      <c r="A22" s="78" t="s">
        <v>1503</v>
      </c>
      <c r="B22" s="66" t="s">
        <v>621</v>
      </c>
      <c r="C22" s="214"/>
      <c r="D22" s="214"/>
    </row>
    <row r="23" spans="1:4" ht="15.75">
      <c r="A23" s="78" t="s">
        <v>1504</v>
      </c>
      <c r="B23" s="242" t="s">
        <v>740</v>
      </c>
      <c r="C23" s="214"/>
      <c r="D23" s="215"/>
    </row>
    <row r="24" spans="1:4" ht="15.75">
      <c r="A24" s="355" t="s">
        <v>1505</v>
      </c>
      <c r="B24" s="243" t="s">
        <v>622</v>
      </c>
      <c r="C24" s="354"/>
      <c r="D24" s="354"/>
    </row>
    <row r="25" spans="1:4" ht="15.75">
      <c r="A25" s="78" t="s">
        <v>1506</v>
      </c>
      <c r="B25" s="66" t="s">
        <v>623</v>
      </c>
      <c r="C25" s="214"/>
      <c r="D25" s="214"/>
    </row>
    <row r="26" spans="1:4" ht="15.75">
      <c r="A26" s="78" t="s">
        <v>1507</v>
      </c>
      <c r="B26" s="66" t="s">
        <v>624</v>
      </c>
      <c r="C26" s="214"/>
      <c r="D26" s="214"/>
    </row>
    <row r="27" spans="1:4" ht="15.75">
      <c r="A27" s="78" t="s">
        <v>1508</v>
      </c>
      <c r="B27" s="66" t="s">
        <v>625</v>
      </c>
      <c r="C27" s="214"/>
      <c r="D27" s="214"/>
    </row>
    <row r="28" spans="1:4" ht="15.75">
      <c r="A28" s="78" t="s">
        <v>1509</v>
      </c>
      <c r="B28" s="66" t="s">
        <v>626</v>
      </c>
      <c r="C28" s="214"/>
      <c r="D28" s="214"/>
    </row>
    <row r="29" spans="1:4" ht="15.75">
      <c r="A29" s="355" t="s">
        <v>1510</v>
      </c>
      <c r="B29" s="243" t="s">
        <v>1089</v>
      </c>
      <c r="C29" s="354"/>
      <c r="D29" s="357"/>
    </row>
    <row r="30" spans="1:4" ht="15.75">
      <c r="A30" s="78" t="s">
        <v>1511</v>
      </c>
      <c r="B30" s="66" t="s">
        <v>627</v>
      </c>
      <c r="C30" s="214"/>
      <c r="D30" s="214"/>
    </row>
    <row r="31" spans="1:4" ht="15.75">
      <c r="A31" s="78" t="s">
        <v>1512</v>
      </c>
      <c r="B31" s="66" t="s">
        <v>628</v>
      </c>
      <c r="C31" s="214"/>
      <c r="D31" s="214"/>
    </row>
    <row r="32" spans="1:4" ht="15.75">
      <c r="A32" s="78" t="s">
        <v>1513</v>
      </c>
      <c r="B32" s="66" t="s">
        <v>629</v>
      </c>
      <c r="C32" s="214"/>
      <c r="D32" s="214"/>
    </row>
    <row r="33" spans="1:4" ht="15.75">
      <c r="A33" s="78" t="s">
        <v>1514</v>
      </c>
      <c r="B33" s="66" t="s">
        <v>630</v>
      </c>
      <c r="C33" s="214"/>
      <c r="D33" s="214"/>
    </row>
    <row r="34" spans="1:4" ht="15.75">
      <c r="A34" s="78" t="s">
        <v>1515</v>
      </c>
      <c r="B34" s="66" t="s">
        <v>631</v>
      </c>
      <c r="C34" s="214"/>
      <c r="D34" s="214"/>
    </row>
    <row r="35" spans="1:4" ht="15.75">
      <c r="A35" s="78" t="s">
        <v>1516</v>
      </c>
      <c r="B35" s="66" t="s">
        <v>632</v>
      </c>
      <c r="C35" s="214"/>
      <c r="D35" s="214"/>
    </row>
    <row r="36" spans="1:4" ht="15.75">
      <c r="A36" s="78" t="s">
        <v>1517</v>
      </c>
      <c r="B36" s="66" t="s">
        <v>633</v>
      </c>
      <c r="C36" s="214"/>
      <c r="D36" s="214"/>
    </row>
    <row r="37" spans="1:4" ht="15.75">
      <c r="A37" s="355" t="s">
        <v>1518</v>
      </c>
      <c r="B37" s="243" t="s">
        <v>764</v>
      </c>
      <c r="C37" s="354"/>
      <c r="D37" s="354"/>
    </row>
    <row r="38" spans="1:4" ht="15.75">
      <c r="A38" s="78" t="s">
        <v>1519</v>
      </c>
      <c r="B38" s="242" t="s">
        <v>634</v>
      </c>
      <c r="C38" s="214"/>
      <c r="D38" s="214"/>
    </row>
    <row r="39" spans="1:4" ht="15.75">
      <c r="A39" s="78" t="s">
        <v>1520</v>
      </c>
      <c r="B39" s="66" t="s">
        <v>635</v>
      </c>
      <c r="C39" s="214"/>
      <c r="D39" s="214"/>
    </row>
    <row r="40" spans="1:4" ht="15.75">
      <c r="A40" s="78" t="s">
        <v>1521</v>
      </c>
      <c r="B40" s="359" t="s">
        <v>636</v>
      </c>
      <c r="C40" s="214"/>
      <c r="D40" s="214"/>
    </row>
    <row r="41" spans="1:4" ht="15.75">
      <c r="A41" s="78" t="s">
        <v>1522</v>
      </c>
      <c r="B41" s="360" t="s">
        <v>637</v>
      </c>
      <c r="C41" s="214"/>
      <c r="D41" s="214"/>
    </row>
    <row r="42" spans="1:4" ht="15.75">
      <c r="A42" s="355" t="s">
        <v>1523</v>
      </c>
      <c r="B42" s="243" t="s">
        <v>638</v>
      </c>
      <c r="C42" s="354"/>
      <c r="D42" s="357"/>
    </row>
    <row r="43" spans="1:4" ht="15.75">
      <c r="A43" s="78" t="s">
        <v>1524</v>
      </c>
      <c r="B43" s="172" t="s">
        <v>639</v>
      </c>
      <c r="C43" s="214"/>
      <c r="D43" s="215"/>
    </row>
    <row r="44" spans="1:4" ht="15.75">
      <c r="A44" s="78" t="s">
        <v>1525</v>
      </c>
      <c r="B44" s="172" t="s">
        <v>640</v>
      </c>
      <c r="C44" s="214"/>
      <c r="D44" s="215"/>
    </row>
    <row r="45" spans="1:4" ht="15.75">
      <c r="A45" s="78" t="s">
        <v>1526</v>
      </c>
      <c r="B45" s="66" t="s">
        <v>641</v>
      </c>
      <c r="C45" s="214"/>
      <c r="D45" s="215"/>
    </row>
    <row r="46" spans="1:4" ht="15.75">
      <c r="A46" s="355" t="s">
        <v>1527</v>
      </c>
      <c r="B46" s="243" t="s">
        <v>642</v>
      </c>
      <c r="C46" s="354"/>
      <c r="D46" s="357"/>
    </row>
    <row r="47" spans="1:4" ht="15.75">
      <c r="A47" s="78" t="s">
        <v>1528</v>
      </c>
      <c r="B47" s="66" t="s">
        <v>643</v>
      </c>
      <c r="C47" s="214"/>
      <c r="D47" s="215"/>
    </row>
    <row r="48" spans="1:4" ht="15.75">
      <c r="A48" s="78" t="s">
        <v>1529</v>
      </c>
      <c r="B48" s="66" t="s">
        <v>644</v>
      </c>
      <c r="C48" s="214"/>
      <c r="D48" s="215"/>
    </row>
    <row r="49" spans="1:4" ht="15.75">
      <c r="A49" s="355" t="s">
        <v>1530</v>
      </c>
      <c r="B49" s="243" t="s">
        <v>645</v>
      </c>
      <c r="C49" s="354"/>
      <c r="D49" s="357"/>
    </row>
    <row r="50" spans="1:4" ht="15.75">
      <c r="A50" s="78" t="s">
        <v>1531</v>
      </c>
      <c r="B50" s="66" t="s">
        <v>418</v>
      </c>
      <c r="C50" s="214"/>
      <c r="D50" s="215"/>
    </row>
    <row r="51" spans="1:4" ht="15.75">
      <c r="A51" s="78" t="s">
        <v>1532</v>
      </c>
      <c r="B51" s="66" t="s">
        <v>646</v>
      </c>
      <c r="C51" s="214"/>
      <c r="D51" s="215"/>
    </row>
    <row r="52" spans="1:4" ht="15.75">
      <c r="A52" s="355" t="s">
        <v>1533</v>
      </c>
      <c r="B52" s="243" t="s">
        <v>751</v>
      </c>
      <c r="C52" s="354"/>
      <c r="D52" s="357"/>
    </row>
    <row r="53" spans="1:4" ht="15.75">
      <c r="A53" s="248" t="s">
        <v>1534</v>
      </c>
      <c r="B53" s="66" t="s">
        <v>650</v>
      </c>
      <c r="C53" s="214"/>
      <c r="D53" s="215"/>
    </row>
    <row r="54" spans="1:4" ht="15.75">
      <c r="A54" s="248" t="s">
        <v>1535</v>
      </c>
      <c r="B54" s="66" t="s">
        <v>651</v>
      </c>
      <c r="C54" s="214"/>
      <c r="D54" s="215"/>
    </row>
    <row r="55" spans="1:4" ht="15.75">
      <c r="A55" s="248" t="s">
        <v>1536</v>
      </c>
      <c r="B55" s="66" t="s">
        <v>652</v>
      </c>
      <c r="C55" s="214"/>
      <c r="D55" s="215"/>
    </row>
    <row r="56" spans="1:4" ht="15.75">
      <c r="A56" s="355" t="s">
        <v>1537</v>
      </c>
      <c r="B56" s="243" t="s">
        <v>748</v>
      </c>
      <c r="C56" s="354"/>
      <c r="D56" s="357"/>
    </row>
    <row r="57" spans="1:4" ht="15.75">
      <c r="A57" s="248" t="s">
        <v>1538</v>
      </c>
      <c r="B57" s="242" t="s">
        <v>654</v>
      </c>
      <c r="C57" s="214"/>
      <c r="D57" s="215"/>
    </row>
    <row r="58" spans="1:4" ht="15.75">
      <c r="A58" s="248" t="s">
        <v>1539</v>
      </c>
      <c r="B58" s="242" t="s">
        <v>749</v>
      </c>
      <c r="C58" s="214"/>
      <c r="D58" s="215"/>
    </row>
    <row r="59" spans="1:4" ht="15.75">
      <c r="A59" s="248" t="s">
        <v>1540</v>
      </c>
      <c r="B59" s="242" t="s">
        <v>773</v>
      </c>
      <c r="C59" s="214"/>
      <c r="D59" s="215"/>
    </row>
    <row r="60" spans="1:4" ht="15.75">
      <c r="A60" s="355" t="s">
        <v>1541</v>
      </c>
      <c r="B60" s="243" t="s">
        <v>750</v>
      </c>
      <c r="C60" s="354"/>
      <c r="D60" s="357"/>
    </row>
    <row r="61" spans="1:4" ht="15.75">
      <c r="A61" s="248" t="s">
        <v>1542</v>
      </c>
      <c r="B61" s="242" t="s">
        <v>647</v>
      </c>
      <c r="C61" s="216"/>
      <c r="D61" s="217"/>
    </row>
    <row r="62" spans="1:4" ht="15.75">
      <c r="A62" s="248" t="s">
        <v>1543</v>
      </c>
      <c r="B62" s="361" t="s">
        <v>648</v>
      </c>
      <c r="C62" s="216"/>
      <c r="D62" s="217"/>
    </row>
    <row r="63" spans="1:4" ht="15.75">
      <c r="A63" s="248" t="s">
        <v>1544</v>
      </c>
      <c r="B63" s="361" t="s">
        <v>649</v>
      </c>
      <c r="C63" s="216"/>
      <c r="D63" s="217"/>
    </row>
    <row r="64" spans="1:4" ht="15.75">
      <c r="A64" s="248" t="s">
        <v>1545</v>
      </c>
      <c r="B64" s="242" t="s">
        <v>655</v>
      </c>
      <c r="C64" s="214"/>
      <c r="D64" s="215"/>
    </row>
    <row r="65" spans="1:4" ht="15.75">
      <c r="A65" s="248" t="s">
        <v>1546</v>
      </c>
      <c r="B65" s="242" t="s">
        <v>656</v>
      </c>
      <c r="C65" s="214"/>
      <c r="D65" s="215"/>
    </row>
    <row r="66" spans="1:4" ht="15.75">
      <c r="A66" s="248" t="s">
        <v>1547</v>
      </c>
      <c r="B66" s="362" t="s">
        <v>741</v>
      </c>
      <c r="C66" s="214"/>
      <c r="D66" s="215"/>
    </row>
    <row r="67" spans="1:4" ht="15.75">
      <c r="A67" s="248" t="s">
        <v>1548</v>
      </c>
      <c r="B67" s="242" t="s">
        <v>653</v>
      </c>
      <c r="C67" s="214"/>
      <c r="D67" s="215"/>
    </row>
    <row r="68" spans="1:4" ht="15.75">
      <c r="A68" s="355"/>
      <c r="B68" s="242" t="s">
        <v>594</v>
      </c>
      <c r="C68" s="363">
        <f>SUM(C7:C14,C16:C19,C21:C23,C25:C28,C30:C31,C32:C36,C38:C41,C43:C45,C47:C48,C50:C51,C53:C55,C57:C59,C61:C62,C63:C67)</f>
        <v>0</v>
      </c>
      <c r="D68" s="215"/>
    </row>
  </sheetData>
  <sheetProtection password="CC59" sheet="1"/>
  <mergeCells count="4">
    <mergeCell ref="A1:D1"/>
    <mergeCell ref="A3:D3"/>
    <mergeCell ref="A4:D4"/>
    <mergeCell ref="B6:D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E34"/>
  <sheetViews>
    <sheetView rightToLeft="1" view="pageLayout" zoomScale="85" zoomScalePageLayoutView="85" workbookViewId="0" topLeftCell="A22">
      <selection activeCell="C28" sqref="C28"/>
    </sheetView>
  </sheetViews>
  <sheetFormatPr defaultColWidth="9.140625" defaultRowHeight="15"/>
  <cols>
    <col min="1" max="1" width="9.00390625" style="156" customWidth="1"/>
    <col min="2" max="2" width="26.8515625" style="156" customWidth="1"/>
    <col min="3" max="3" width="17.421875" style="156" customWidth="1"/>
    <col min="4" max="4" width="16.140625" style="156" customWidth="1"/>
    <col min="5" max="5" width="44.28125" style="156" customWidth="1"/>
    <col min="6" max="16384" width="9.00390625" style="156" customWidth="1"/>
  </cols>
  <sheetData>
    <row r="1" spans="1:5" ht="15">
      <c r="A1" s="441" t="s">
        <v>478</v>
      </c>
      <c r="B1" s="441"/>
      <c r="C1" s="441"/>
      <c r="D1" s="441"/>
      <c r="E1" s="441"/>
    </row>
    <row r="2" spans="1:5" ht="15.75">
      <c r="A2" s="340" t="s">
        <v>1549</v>
      </c>
      <c r="B2" s="218"/>
      <c r="C2" s="219"/>
      <c r="D2" s="220" t="s">
        <v>192</v>
      </c>
      <c r="E2" s="141">
        <f>COUNT(D6:D33)</f>
        <v>0</v>
      </c>
    </row>
    <row r="3" spans="1:5" ht="60" customHeight="1">
      <c r="A3" s="455" t="s">
        <v>1452</v>
      </c>
      <c r="B3" s="456"/>
      <c r="C3" s="456"/>
      <c r="D3" s="456"/>
      <c r="E3" s="456"/>
    </row>
    <row r="4" spans="1:5" ht="15">
      <c r="A4" s="457" t="s">
        <v>1453</v>
      </c>
      <c r="B4" s="457"/>
      <c r="C4" s="457"/>
      <c r="D4" s="457"/>
      <c r="E4" s="457"/>
    </row>
    <row r="5" spans="1:5" ht="30">
      <c r="A5" s="364" t="s">
        <v>189</v>
      </c>
      <c r="B5" s="364" t="s">
        <v>1189</v>
      </c>
      <c r="C5" s="221" t="s">
        <v>1454</v>
      </c>
      <c r="D5" s="364" t="s">
        <v>188</v>
      </c>
      <c r="E5" s="364" t="s">
        <v>99</v>
      </c>
    </row>
    <row r="6" spans="1:5" ht="18">
      <c r="A6" s="192" t="s">
        <v>1113</v>
      </c>
      <c r="B6" s="222" t="s">
        <v>480</v>
      </c>
      <c r="C6" s="223">
        <v>10</v>
      </c>
      <c r="D6" s="231"/>
      <c r="E6" s="55"/>
    </row>
    <row r="7" spans="1:5" ht="18">
      <c r="A7" s="192" t="s">
        <v>1114</v>
      </c>
      <c r="B7" s="222" t="s">
        <v>481</v>
      </c>
      <c r="C7" s="224">
        <v>60</v>
      </c>
      <c r="D7" s="231"/>
      <c r="E7" s="232"/>
    </row>
    <row r="8" spans="1:5" ht="18">
      <c r="A8" s="192" t="s">
        <v>1115</v>
      </c>
      <c r="B8" s="222" t="s">
        <v>1451</v>
      </c>
      <c r="C8" s="224">
        <v>60</v>
      </c>
      <c r="D8" s="231"/>
      <c r="E8" s="232"/>
    </row>
    <row r="9" spans="1:5" ht="18">
      <c r="A9" s="192" t="s">
        <v>1116</v>
      </c>
      <c r="B9" s="225" t="s">
        <v>774</v>
      </c>
      <c r="C9" s="226"/>
      <c r="D9" s="231"/>
      <c r="E9" s="55"/>
    </row>
    <row r="10" spans="1:5" ht="18">
      <c r="A10" s="192" t="s">
        <v>1117</v>
      </c>
      <c r="B10" s="222" t="s">
        <v>482</v>
      </c>
      <c r="C10" s="224">
        <v>60</v>
      </c>
      <c r="D10" s="231"/>
      <c r="E10" s="55"/>
    </row>
    <row r="11" spans="1:5" ht="18">
      <c r="A11" s="192">
        <v>2.56</v>
      </c>
      <c r="B11" s="222" t="s">
        <v>483</v>
      </c>
      <c r="C11" s="224">
        <v>60</v>
      </c>
      <c r="D11" s="231"/>
      <c r="E11" s="55"/>
    </row>
    <row r="12" spans="1:5" ht="18">
      <c r="A12" s="192" t="s">
        <v>1118</v>
      </c>
      <c r="B12" s="222" t="s">
        <v>484</v>
      </c>
      <c r="C12" s="224">
        <v>60</v>
      </c>
      <c r="D12" s="231"/>
      <c r="E12" s="55"/>
    </row>
    <row r="13" spans="1:5" ht="18">
      <c r="A13" s="192" t="s">
        <v>1119</v>
      </c>
      <c r="B13" s="222" t="s">
        <v>485</v>
      </c>
      <c r="C13" s="224">
        <v>60</v>
      </c>
      <c r="D13" s="231"/>
      <c r="E13" s="55"/>
    </row>
    <row r="14" spans="1:5" ht="18">
      <c r="A14" s="192" t="s">
        <v>1120</v>
      </c>
      <c r="B14" s="222" t="s">
        <v>486</v>
      </c>
      <c r="C14" s="224">
        <v>30</v>
      </c>
      <c r="D14" s="231"/>
      <c r="E14" s="55"/>
    </row>
    <row r="15" spans="1:5" ht="18">
      <c r="A15" s="192" t="s">
        <v>1121</v>
      </c>
      <c r="B15" s="222" t="s">
        <v>487</v>
      </c>
      <c r="C15" s="224">
        <v>60</v>
      </c>
      <c r="D15" s="231"/>
      <c r="E15" s="55"/>
    </row>
    <row r="16" spans="1:5" ht="18">
      <c r="A16" s="192" t="s">
        <v>1122</v>
      </c>
      <c r="B16" s="222" t="s">
        <v>488</v>
      </c>
      <c r="C16" s="224">
        <v>30</v>
      </c>
      <c r="D16" s="231"/>
      <c r="E16" s="55"/>
    </row>
    <row r="17" spans="1:5" ht="18">
      <c r="A17" s="192" t="s">
        <v>1123</v>
      </c>
      <c r="B17" s="225" t="s">
        <v>489</v>
      </c>
      <c r="C17" s="224">
        <v>30</v>
      </c>
      <c r="D17" s="231"/>
      <c r="E17" s="55"/>
    </row>
    <row r="18" spans="1:5" ht="18">
      <c r="A18" s="192" t="s">
        <v>1550</v>
      </c>
      <c r="B18" s="225" t="s">
        <v>490</v>
      </c>
      <c r="C18" s="224">
        <v>120</v>
      </c>
      <c r="D18" s="233"/>
      <c r="E18" s="55"/>
    </row>
    <row r="19" spans="1:5" ht="18">
      <c r="A19" s="192" t="s">
        <v>1551</v>
      </c>
      <c r="B19" s="222" t="s">
        <v>491</v>
      </c>
      <c r="C19" s="224">
        <v>30</v>
      </c>
      <c r="D19" s="233"/>
      <c r="E19" s="55"/>
    </row>
    <row r="20" spans="1:5" ht="30">
      <c r="A20" s="192" t="s">
        <v>1552</v>
      </c>
      <c r="B20" s="227" t="s">
        <v>492</v>
      </c>
      <c r="C20" s="224">
        <v>30</v>
      </c>
      <c r="D20" s="233"/>
      <c r="E20" s="55"/>
    </row>
    <row r="21" spans="1:5" ht="18">
      <c r="A21" s="192" t="s">
        <v>1553</v>
      </c>
      <c r="B21" s="222" t="s">
        <v>493</v>
      </c>
      <c r="C21" s="224">
        <v>60</v>
      </c>
      <c r="D21" s="233"/>
      <c r="E21" s="55"/>
    </row>
    <row r="22" spans="1:5" ht="18">
      <c r="A22" s="192" t="s">
        <v>1554</v>
      </c>
      <c r="B22" s="222" t="s">
        <v>494</v>
      </c>
      <c r="C22" s="224">
        <v>30</v>
      </c>
      <c r="D22" s="233"/>
      <c r="E22" s="55"/>
    </row>
    <row r="23" spans="1:5" ht="30">
      <c r="A23" s="192" t="s">
        <v>1555</v>
      </c>
      <c r="B23" s="13" t="s">
        <v>495</v>
      </c>
      <c r="C23" s="224">
        <v>60</v>
      </c>
      <c r="D23" s="233"/>
      <c r="E23" s="55"/>
    </row>
    <row r="24" spans="1:5" ht="18">
      <c r="A24" s="192" t="s">
        <v>1556</v>
      </c>
      <c r="B24" s="222" t="s">
        <v>496</v>
      </c>
      <c r="C24" s="171" t="s">
        <v>497</v>
      </c>
      <c r="D24" s="233"/>
      <c r="E24" s="55"/>
    </row>
    <row r="25" spans="1:5" ht="18">
      <c r="A25" s="192" t="s">
        <v>1557</v>
      </c>
      <c r="B25" s="222" t="s">
        <v>498</v>
      </c>
      <c r="C25" s="224">
        <v>30</v>
      </c>
      <c r="D25" s="233"/>
      <c r="E25" s="55"/>
    </row>
    <row r="26" spans="1:5" ht="18">
      <c r="A26" s="192" t="s">
        <v>1558</v>
      </c>
      <c r="B26" s="222" t="s">
        <v>499</v>
      </c>
      <c r="C26" s="224">
        <v>30</v>
      </c>
      <c r="D26" s="233"/>
      <c r="E26" s="55"/>
    </row>
    <row r="27" spans="1:5" ht="18">
      <c r="A27" s="192" t="s">
        <v>1559</v>
      </c>
      <c r="B27" s="222" t="s">
        <v>500</v>
      </c>
      <c r="C27" s="224">
        <v>60</v>
      </c>
      <c r="D27" s="233"/>
      <c r="E27" s="55"/>
    </row>
    <row r="28" spans="1:5" ht="18">
      <c r="A28" s="192" t="s">
        <v>1560</v>
      </c>
      <c r="B28" s="225" t="s">
        <v>501</v>
      </c>
      <c r="C28" s="224">
        <v>60</v>
      </c>
      <c r="D28" s="233"/>
      <c r="E28" s="55"/>
    </row>
    <row r="29" spans="1:5" ht="18">
      <c r="A29" s="192" t="s">
        <v>1561</v>
      </c>
      <c r="B29" s="222" t="s">
        <v>502</v>
      </c>
      <c r="C29" s="224">
        <v>60</v>
      </c>
      <c r="D29" s="233"/>
      <c r="E29" s="55"/>
    </row>
    <row r="30" spans="1:5" ht="18">
      <c r="A30" s="192" t="s">
        <v>1562</v>
      </c>
      <c r="B30" s="228" t="s">
        <v>503</v>
      </c>
      <c r="C30" s="224">
        <v>60</v>
      </c>
      <c r="D30" s="233"/>
      <c r="E30" s="55"/>
    </row>
    <row r="31" spans="1:5" ht="30">
      <c r="A31" s="192" t="s">
        <v>1563</v>
      </c>
      <c r="B31" s="227" t="s">
        <v>504</v>
      </c>
      <c r="C31" s="224">
        <v>60</v>
      </c>
      <c r="D31" s="233"/>
      <c r="E31" s="55"/>
    </row>
    <row r="32" spans="1:5" ht="18">
      <c r="A32" s="192" t="s">
        <v>1564</v>
      </c>
      <c r="B32" s="222" t="s">
        <v>505</v>
      </c>
      <c r="C32" s="224">
        <v>60</v>
      </c>
      <c r="D32" s="233"/>
      <c r="E32" s="55"/>
    </row>
    <row r="33" spans="1:5" ht="18">
      <c r="A33" s="192" t="s">
        <v>1565</v>
      </c>
      <c r="B33" s="222" t="s">
        <v>506</v>
      </c>
      <c r="C33" s="226"/>
      <c r="D33" s="234"/>
      <c r="E33" s="55"/>
    </row>
    <row r="34" spans="1:5" ht="18">
      <c r="A34" s="229"/>
      <c r="B34" s="203" t="s">
        <v>507</v>
      </c>
      <c r="C34" s="226"/>
      <c r="D34" s="230">
        <f>SUM(D6:D33)</f>
        <v>0</v>
      </c>
      <c r="E34" s="55"/>
    </row>
  </sheetData>
  <sheetProtection password="CC59" sheet="1"/>
  <mergeCells count="3">
    <mergeCell ref="A1:E1"/>
    <mergeCell ref="A3:E3"/>
    <mergeCell ref="A4:E4"/>
  </mergeCells>
  <hyperlinks>
    <hyperlink ref="B23" r:id="rId1" display="http://www.calgarylabservices.com/LabTests/Microbiology/Default.htm"/>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&amp;Lاداره مامايي- معاونت درمان&amp;Rابزار بررسي كيفيت خدمات در بخش زايمان</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G46"/>
  <sheetViews>
    <sheetView rightToLeft="1" view="pageLayout" workbookViewId="0" topLeftCell="A1">
      <selection activeCell="B43" sqref="B43"/>
    </sheetView>
  </sheetViews>
  <sheetFormatPr defaultColWidth="9.140625" defaultRowHeight="15"/>
  <cols>
    <col min="1" max="1" width="9.00390625" style="156" customWidth="1"/>
    <col min="2" max="2" width="18.00390625" style="156" customWidth="1"/>
    <col min="3" max="6" width="9.00390625" style="156" customWidth="1"/>
    <col min="7" max="7" width="44.28125" style="156" customWidth="1"/>
    <col min="8" max="16384" width="9.00390625" style="156" customWidth="1"/>
  </cols>
  <sheetData>
    <row r="1" spans="1:7" ht="15">
      <c r="A1" s="235" t="s">
        <v>478</v>
      </c>
      <c r="B1" s="236"/>
      <c r="C1" s="236"/>
      <c r="D1" s="236"/>
      <c r="E1" s="236"/>
      <c r="F1" s="236"/>
      <c r="G1" s="237"/>
    </row>
    <row r="2" spans="1:7" ht="15">
      <c r="A2" s="403" t="s">
        <v>1566</v>
      </c>
      <c r="B2" s="406"/>
      <c r="C2" s="406"/>
      <c r="D2" s="406"/>
      <c r="E2" s="406"/>
      <c r="F2" s="406"/>
      <c r="G2" s="404"/>
    </row>
    <row r="3" spans="1:7" ht="15.75">
      <c r="A3" s="400" t="s">
        <v>1567</v>
      </c>
      <c r="B3" s="401"/>
      <c r="C3" s="401"/>
      <c r="D3" s="401"/>
      <c r="E3" s="401"/>
      <c r="F3" s="401"/>
      <c r="G3" s="402"/>
    </row>
    <row r="4" spans="1:7" ht="31.5">
      <c r="A4" s="173"/>
      <c r="B4" s="238" t="s">
        <v>508</v>
      </c>
      <c r="C4" s="238" t="s">
        <v>509</v>
      </c>
      <c r="D4" s="239" t="s">
        <v>1137</v>
      </c>
      <c r="E4" s="239" t="s">
        <v>511</v>
      </c>
      <c r="F4" s="239" t="s">
        <v>512</v>
      </c>
      <c r="G4" s="168" t="s">
        <v>99</v>
      </c>
    </row>
    <row r="5" spans="1:7" ht="15.75">
      <c r="A5" s="168" t="s">
        <v>1568</v>
      </c>
      <c r="B5" s="66" t="s">
        <v>513</v>
      </c>
      <c r="C5" s="148"/>
      <c r="D5" s="148"/>
      <c r="E5" s="148"/>
      <c r="F5" s="148"/>
      <c r="G5" s="123"/>
    </row>
    <row r="6" spans="1:7" ht="15.75">
      <c r="A6" s="168" t="s">
        <v>1569</v>
      </c>
      <c r="B6" s="66" t="s">
        <v>514</v>
      </c>
      <c r="C6" s="148"/>
      <c r="D6" s="148"/>
      <c r="E6" s="148"/>
      <c r="F6" s="148"/>
      <c r="G6" s="123"/>
    </row>
    <row r="7" spans="1:7" ht="15.75">
      <c r="A7" s="168" t="s">
        <v>1570</v>
      </c>
      <c r="B7" s="66" t="s">
        <v>742</v>
      </c>
      <c r="C7" s="148"/>
      <c r="D7" s="148"/>
      <c r="E7" s="148"/>
      <c r="F7" s="148"/>
      <c r="G7" s="123"/>
    </row>
    <row r="8" spans="1:7" ht="15.75">
      <c r="A8" s="168" t="s">
        <v>1571</v>
      </c>
      <c r="B8" s="66" t="s">
        <v>515</v>
      </c>
      <c r="C8" s="148"/>
      <c r="D8" s="148"/>
      <c r="E8" s="148"/>
      <c r="F8" s="148"/>
      <c r="G8" s="123"/>
    </row>
    <row r="9" spans="1:7" ht="15.75">
      <c r="A9" s="241" t="s">
        <v>1572</v>
      </c>
      <c r="B9" s="242" t="s">
        <v>1459</v>
      </c>
      <c r="C9" s="148"/>
      <c r="D9" s="148"/>
      <c r="E9" s="148"/>
      <c r="F9" s="148"/>
      <c r="G9" s="246"/>
    </row>
    <row r="10" spans="1:7" ht="15.75">
      <c r="A10" s="168" t="s">
        <v>1573</v>
      </c>
      <c r="B10" s="66" t="s">
        <v>517</v>
      </c>
      <c r="C10" s="148"/>
      <c r="D10" s="243"/>
      <c r="E10" s="243"/>
      <c r="F10" s="243"/>
      <c r="G10" s="246"/>
    </row>
    <row r="11" spans="1:7" ht="15.75">
      <c r="A11" s="168" t="s">
        <v>1574</v>
      </c>
      <c r="B11" s="66" t="s">
        <v>809</v>
      </c>
      <c r="C11" s="148"/>
      <c r="D11" s="243"/>
      <c r="E11" s="243"/>
      <c r="F11" s="243"/>
      <c r="G11" s="246"/>
    </row>
    <row r="12" spans="1:7" ht="15.75">
      <c r="A12" s="244" t="s">
        <v>1575</v>
      </c>
      <c r="B12" s="66" t="s">
        <v>1225</v>
      </c>
      <c r="C12" s="148"/>
      <c r="D12" s="243"/>
      <c r="E12" s="243"/>
      <c r="F12" s="243"/>
      <c r="G12" s="246"/>
    </row>
    <row r="13" spans="1:7" ht="15.75">
      <c r="A13" s="168" t="s">
        <v>1576</v>
      </c>
      <c r="B13" s="66" t="s">
        <v>810</v>
      </c>
      <c r="C13" s="148"/>
      <c r="D13" s="243"/>
      <c r="E13" s="243"/>
      <c r="F13" s="243"/>
      <c r="G13" s="246"/>
    </row>
    <row r="14" spans="1:7" ht="15.75">
      <c r="A14" s="168" t="s">
        <v>1577</v>
      </c>
      <c r="B14" s="66" t="s">
        <v>518</v>
      </c>
      <c r="C14" s="148"/>
      <c r="D14" s="148"/>
      <c r="E14" s="148"/>
      <c r="F14" s="148"/>
      <c r="G14" s="123"/>
    </row>
    <row r="15" spans="1:7" ht="15.75">
      <c r="A15" s="244" t="s">
        <v>1578</v>
      </c>
      <c r="B15" s="172" t="s">
        <v>519</v>
      </c>
      <c r="C15" s="81"/>
      <c r="D15" s="148"/>
      <c r="E15" s="148"/>
      <c r="F15" s="148"/>
      <c r="G15" s="123"/>
    </row>
    <row r="16" spans="1:7" ht="15.75">
      <c r="A16" s="244" t="s">
        <v>1579</v>
      </c>
      <c r="B16" s="172" t="s">
        <v>520</v>
      </c>
      <c r="C16" s="81"/>
      <c r="D16" s="148"/>
      <c r="E16" s="148"/>
      <c r="F16" s="148"/>
      <c r="G16" s="123"/>
    </row>
    <row r="17" spans="1:7" ht="15.75">
      <c r="A17" s="461" t="s">
        <v>1580</v>
      </c>
      <c r="B17" s="461"/>
      <c r="C17" s="461"/>
      <c r="D17" s="461"/>
      <c r="E17" s="461"/>
      <c r="F17" s="461"/>
      <c r="G17" s="461"/>
    </row>
    <row r="18" spans="1:7" ht="31.5">
      <c r="A18" s="229"/>
      <c r="B18" s="238" t="s">
        <v>508</v>
      </c>
      <c r="C18" s="238" t="s">
        <v>509</v>
      </c>
      <c r="D18" s="238" t="s">
        <v>510</v>
      </c>
      <c r="E18" s="238" t="s">
        <v>511</v>
      </c>
      <c r="F18" s="238"/>
      <c r="G18" s="240"/>
    </row>
    <row r="19" spans="1:7" ht="15.75">
      <c r="A19" s="168" t="s">
        <v>1581</v>
      </c>
      <c r="B19" s="66" t="s">
        <v>521</v>
      </c>
      <c r="C19" s="148"/>
      <c r="D19" s="148"/>
      <c r="E19" s="148"/>
      <c r="F19" s="148"/>
      <c r="G19" s="247"/>
    </row>
    <row r="20" spans="1:7" ht="15.75">
      <c r="A20" s="168" t="s">
        <v>1582</v>
      </c>
      <c r="B20" s="66" t="s">
        <v>515</v>
      </c>
      <c r="C20" s="148"/>
      <c r="D20" s="148"/>
      <c r="E20" s="148"/>
      <c r="F20" s="148"/>
      <c r="G20" s="123"/>
    </row>
    <row r="21" spans="1:7" ht="15.75">
      <c r="A21" s="168" t="s">
        <v>1583</v>
      </c>
      <c r="B21" s="242" t="s">
        <v>516</v>
      </c>
      <c r="C21" s="148"/>
      <c r="D21" s="148"/>
      <c r="E21" s="148"/>
      <c r="F21" s="148"/>
      <c r="G21" s="123"/>
    </row>
    <row r="22" spans="1:7" ht="15.75">
      <c r="A22" s="168" t="s">
        <v>1584</v>
      </c>
      <c r="B22" s="242" t="s">
        <v>518</v>
      </c>
      <c r="C22" s="148"/>
      <c r="D22" s="148"/>
      <c r="E22" s="148"/>
      <c r="F22" s="148"/>
      <c r="G22" s="123"/>
    </row>
    <row r="23" spans="1:7" ht="15.75">
      <c r="A23" s="168" t="s">
        <v>1585</v>
      </c>
      <c r="B23" s="242" t="s">
        <v>519</v>
      </c>
      <c r="C23" s="81"/>
      <c r="D23" s="148"/>
      <c r="E23" s="148"/>
      <c r="F23" s="148"/>
      <c r="G23" s="123"/>
    </row>
    <row r="24" spans="1:7" ht="15">
      <c r="A24" s="175" t="s">
        <v>1586</v>
      </c>
      <c r="B24" s="245" t="s">
        <v>520</v>
      </c>
      <c r="C24" s="57"/>
      <c r="D24" s="57"/>
      <c r="E24" s="57"/>
      <c r="F24" s="57"/>
      <c r="G24" s="55"/>
    </row>
    <row r="25" spans="1:7" ht="15.75">
      <c r="A25" s="461" t="s">
        <v>1587</v>
      </c>
      <c r="B25" s="461"/>
      <c r="C25" s="461"/>
      <c r="D25" s="461"/>
      <c r="E25" s="461"/>
      <c r="F25" s="461"/>
      <c r="G25" s="461"/>
    </row>
    <row r="26" spans="1:7" ht="15">
      <c r="A26" s="468" t="s">
        <v>522</v>
      </c>
      <c r="B26" s="469"/>
      <c r="C26" s="469"/>
      <c r="D26" s="470"/>
      <c r="E26" s="462"/>
      <c r="F26" s="463"/>
      <c r="G26" s="464"/>
    </row>
    <row r="27" spans="1:7" ht="15">
      <c r="A27" s="412" t="s">
        <v>523</v>
      </c>
      <c r="B27" s="413"/>
      <c r="C27" s="413"/>
      <c r="D27" s="414"/>
      <c r="E27" s="462"/>
      <c r="F27" s="463"/>
      <c r="G27" s="464"/>
    </row>
    <row r="28" spans="1:7" ht="15">
      <c r="A28" s="465" t="s">
        <v>1462</v>
      </c>
      <c r="B28" s="466"/>
      <c r="C28" s="467"/>
      <c r="D28" s="245" t="s">
        <v>1461</v>
      </c>
      <c r="E28" s="55"/>
      <c r="F28" s="245" t="s">
        <v>1460</v>
      </c>
      <c r="G28" s="55"/>
    </row>
    <row r="29" spans="1:7" ht="15.75">
      <c r="A29" s="461" t="s">
        <v>1588</v>
      </c>
      <c r="B29" s="461"/>
      <c r="C29" s="461"/>
      <c r="D29" s="461"/>
      <c r="E29" s="461"/>
      <c r="F29" s="461"/>
      <c r="G29" s="461"/>
    </row>
    <row r="30" spans="1:7" ht="15">
      <c r="A30" s="465" t="s">
        <v>1463</v>
      </c>
      <c r="B30" s="466"/>
      <c r="C30" s="467"/>
      <c r="D30" s="245" t="s">
        <v>1461</v>
      </c>
      <c r="E30" s="55"/>
      <c r="F30" s="245" t="s">
        <v>1460</v>
      </c>
      <c r="G30" s="108"/>
    </row>
    <row r="31" spans="1:7" ht="15">
      <c r="A31" s="465" t="s">
        <v>1464</v>
      </c>
      <c r="B31" s="466"/>
      <c r="C31" s="467"/>
      <c r="D31" s="245" t="s">
        <v>1461</v>
      </c>
      <c r="E31" s="55"/>
      <c r="F31" s="245" t="s">
        <v>1460</v>
      </c>
      <c r="G31" s="108"/>
    </row>
    <row r="32" spans="1:7" ht="15">
      <c r="A32" s="465" t="s">
        <v>1465</v>
      </c>
      <c r="B32" s="466"/>
      <c r="C32" s="467"/>
      <c r="D32" s="245" t="s">
        <v>1461</v>
      </c>
      <c r="E32" s="55"/>
      <c r="F32" s="245" t="s">
        <v>1460</v>
      </c>
      <c r="G32" s="108"/>
    </row>
    <row r="33" spans="1:7" ht="15.75">
      <c r="A33" s="461" t="s">
        <v>1589</v>
      </c>
      <c r="B33" s="461"/>
      <c r="C33" s="461"/>
      <c r="D33" s="461"/>
      <c r="E33" s="461"/>
      <c r="F33" s="461"/>
      <c r="G33" s="461"/>
    </row>
    <row r="34" spans="1:7" ht="15">
      <c r="A34" s="465" t="s">
        <v>1466</v>
      </c>
      <c r="B34" s="466"/>
      <c r="C34" s="467"/>
      <c r="D34" s="245" t="s">
        <v>1461</v>
      </c>
      <c r="E34" s="55"/>
      <c r="F34" s="245" t="s">
        <v>1460</v>
      </c>
      <c r="G34" s="108"/>
    </row>
    <row r="35" spans="1:7" ht="33" customHeight="1">
      <c r="A35" s="458" t="s">
        <v>1467</v>
      </c>
      <c r="B35" s="459"/>
      <c r="C35" s="460"/>
      <c r="D35" s="245" t="s">
        <v>1461</v>
      </c>
      <c r="E35" s="55"/>
      <c r="F35" s="245" t="s">
        <v>1460</v>
      </c>
      <c r="G35" s="108"/>
    </row>
    <row r="36" spans="1:7" ht="15.75">
      <c r="A36" s="461" t="s">
        <v>1590</v>
      </c>
      <c r="B36" s="461"/>
      <c r="C36" s="461"/>
      <c r="D36" s="461"/>
      <c r="E36" s="461"/>
      <c r="F36" s="461"/>
      <c r="G36" s="461"/>
    </row>
    <row r="37" spans="1:7" ht="34.5" customHeight="1">
      <c r="A37" s="458" t="s">
        <v>1468</v>
      </c>
      <c r="B37" s="459"/>
      <c r="C37" s="460"/>
      <c r="D37" s="245" t="s">
        <v>1461</v>
      </c>
      <c r="E37" s="55"/>
      <c r="F37" s="245" t="s">
        <v>1460</v>
      </c>
      <c r="G37" s="108"/>
    </row>
    <row r="38" spans="1:7" ht="15.75">
      <c r="A38" s="461" t="s">
        <v>1591</v>
      </c>
      <c r="B38" s="461"/>
      <c r="C38" s="461"/>
      <c r="D38" s="461"/>
      <c r="E38" s="461"/>
      <c r="F38" s="461"/>
      <c r="G38" s="461"/>
    </row>
    <row r="39" spans="1:7" ht="15">
      <c r="A39" s="201" t="s">
        <v>1592</v>
      </c>
      <c r="B39" s="341" t="s">
        <v>1134</v>
      </c>
      <c r="C39" s="245" t="s">
        <v>1461</v>
      </c>
      <c r="D39" s="55"/>
      <c r="E39" s="245" t="s">
        <v>1460</v>
      </c>
      <c r="F39" s="108"/>
      <c r="G39" s="245"/>
    </row>
    <row r="40" spans="1:7" ht="15">
      <c r="A40" s="192" t="s">
        <v>1593</v>
      </c>
      <c r="B40" s="341" t="s">
        <v>962</v>
      </c>
      <c r="C40" s="245" t="s">
        <v>1461</v>
      </c>
      <c r="D40" s="55"/>
      <c r="E40" s="245" t="s">
        <v>1460</v>
      </c>
      <c r="F40" s="53"/>
      <c r="G40" s="170"/>
    </row>
    <row r="41" spans="1:7" ht="15">
      <c r="A41" s="192" t="s">
        <v>1594</v>
      </c>
      <c r="B41" s="341" t="s">
        <v>1135</v>
      </c>
      <c r="C41" s="245" t="s">
        <v>1461</v>
      </c>
      <c r="D41" s="55"/>
      <c r="E41" s="245" t="s">
        <v>1460</v>
      </c>
      <c r="F41" s="53"/>
      <c r="G41" s="170"/>
    </row>
    <row r="42" spans="1:7" ht="15">
      <c r="A42" s="201" t="s">
        <v>1595</v>
      </c>
      <c r="B42" s="341" t="s">
        <v>1136</v>
      </c>
      <c r="C42" s="245" t="s">
        <v>1461</v>
      </c>
      <c r="D42" s="55"/>
      <c r="E42" s="245" t="s">
        <v>1460</v>
      </c>
      <c r="F42" s="53"/>
      <c r="G42" s="170"/>
    </row>
    <row r="43" spans="1:7" ht="15">
      <c r="A43" s="192" t="s">
        <v>1596</v>
      </c>
      <c r="B43" s="341" t="s">
        <v>1443</v>
      </c>
      <c r="C43" s="245" t="s">
        <v>1461</v>
      </c>
      <c r="D43" s="55"/>
      <c r="E43" s="245" t="s">
        <v>1460</v>
      </c>
      <c r="F43" s="53"/>
      <c r="G43" s="170"/>
    </row>
    <row r="44" spans="1:7" ht="15">
      <c r="A44" s="192" t="s">
        <v>1597</v>
      </c>
      <c r="B44" s="341" t="s">
        <v>1444</v>
      </c>
      <c r="C44" s="245" t="s">
        <v>1461</v>
      </c>
      <c r="D44" s="55"/>
      <c r="E44" s="245" t="s">
        <v>1460</v>
      </c>
      <c r="F44" s="53"/>
      <c r="G44" s="170"/>
    </row>
    <row r="46" ht="14.25">
      <c r="B46" s="162"/>
    </row>
  </sheetData>
  <sheetProtection password="CC59" sheet="1"/>
  <mergeCells count="19">
    <mergeCell ref="A2:G2"/>
    <mergeCell ref="A3:G3"/>
    <mergeCell ref="A17:G17"/>
    <mergeCell ref="A25:G25"/>
    <mergeCell ref="A36:G36"/>
    <mergeCell ref="A27:D27"/>
    <mergeCell ref="A26:D26"/>
    <mergeCell ref="A34:C34"/>
    <mergeCell ref="A35:C35"/>
    <mergeCell ref="A37:C37"/>
    <mergeCell ref="A29:G29"/>
    <mergeCell ref="A33:G33"/>
    <mergeCell ref="E26:G26"/>
    <mergeCell ref="E27:G27"/>
    <mergeCell ref="A38:G38"/>
    <mergeCell ref="A28:C28"/>
    <mergeCell ref="A30:C30"/>
    <mergeCell ref="A31:C31"/>
    <mergeCell ref="A32:C32"/>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eslambolchi</dc:creator>
  <cp:keywords/>
  <dc:description/>
  <cp:lastModifiedBy>eslambolchi</cp:lastModifiedBy>
  <cp:lastPrinted>2013-12-30T06:24:59Z</cp:lastPrinted>
  <dcterms:created xsi:type="dcterms:W3CDTF">2013-08-25T06:29:36Z</dcterms:created>
  <dcterms:modified xsi:type="dcterms:W3CDTF">2013-12-30T08:47:51Z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WEZYRYKFXCWS-755-4</vt:lpwstr>
  </property>
  <property fmtid="{D5CDD505-2E9C-101B-9397-08002B2CF9AE}" pid="3" name="_dlc_DocIdItemGuid">
    <vt:lpwstr>b20a465d-bbc5-4826-83c1-20cbc95d2ae7</vt:lpwstr>
  </property>
  <property fmtid="{D5CDD505-2E9C-101B-9397-08002B2CF9AE}" pid="4" name="_dlc_DocIdUrl">
    <vt:lpwstr>http://medcare.health.gov.ir/hospman/mother/_layouts/DocIdRedir.aspx?ID=WEZYRYKFXCWS-755-4, WEZYRYKFXCWS-755-4</vt:lpwstr>
  </property>
</Properties>
</file>